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f8367cf1db52a25/Documents/Finance Documents Onset 2024/"/>
    </mc:Choice>
  </mc:AlternateContent>
  <xr:revisionPtr revIDLastSave="177" documentId="8_{56FE4B10-FAF1-4986-A4BA-C10A6723AFC7}" xr6:coauthVersionLast="47" xr6:coauthVersionMax="47" xr10:uidLastSave="{44667AAF-85BE-465A-BED5-1B5EAC0226AE}"/>
  <bookViews>
    <workbookView xWindow="-108" yWindow="-108" windowWidth="23256" windowHeight="13896" activeTab="4" xr2:uid="{B3ECA0E7-0FF2-428B-A117-6F55D4D21841}"/>
  </bookViews>
  <sheets>
    <sheet name="1000 General" sheetId="1" r:id="rId1"/>
    <sheet name="2011 MVL" sheetId="2" r:id="rId2"/>
    <sheet name="2021 Gas" sheetId="3" r:id="rId3"/>
    <sheet name="2031 RdBrdg" sheetId="4" r:id="rId4"/>
    <sheet name="2041 Cemetery" sheetId="5" r:id="rId5"/>
    <sheet name="2231 Perm MVL" sheetId="6" r:id="rId6"/>
    <sheet name="Heatltcare Reimbersement 2025" sheetId="9" state="hidden" r:id="rId7"/>
    <sheet name="Healthcare Breakdown" sheetId="7" state="hidden" r:id="rId8"/>
  </sheets>
  <definedNames>
    <definedName name="_xlnm.Print_Area" localSheetId="0">'1000 General'!$A$1:$Q$57</definedName>
    <definedName name="_xlnm.Print_Area" localSheetId="1">'2011 MVL'!$A$1:$O$27</definedName>
    <definedName name="_xlnm.Print_Area" localSheetId="2">'2021 Gas'!$A$1:$K$49</definedName>
    <definedName name="_xlnm.Print_Area" localSheetId="4">'2041 Cemetery'!$A$1:$O$37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3" i="5" l="1"/>
  <c r="C28" i="5" s="1"/>
  <c r="C32" i="5" l="1"/>
  <c r="C40" i="4"/>
  <c r="C50" i="4" s="1"/>
  <c r="E6" i="9"/>
  <c r="D6" i="9"/>
  <c r="C6" i="9"/>
  <c r="B6" i="9"/>
  <c r="F5" i="9"/>
  <c r="F4" i="9"/>
  <c r="F6" i="9" s="1"/>
  <c r="F54" i="7" l="1"/>
  <c r="E53" i="7"/>
  <c r="E52" i="7"/>
  <c r="E51" i="7"/>
  <c r="E50" i="7"/>
  <c r="E49" i="7"/>
  <c r="E48" i="7"/>
  <c r="E47" i="7"/>
  <c r="E46" i="7"/>
  <c r="E40" i="4" l="1"/>
  <c r="E50" i="4" s="1"/>
  <c r="D40" i="4"/>
  <c r="D50" i="4" s="1"/>
  <c r="E43" i="7" l="1"/>
  <c r="B42" i="7" l="1"/>
  <c r="K35" i="7"/>
  <c r="J35" i="7"/>
  <c r="C23" i="7" l="1"/>
  <c r="B23" i="7"/>
  <c r="D16" i="7"/>
  <c r="C16" i="7"/>
  <c r="H16" i="7" l="1"/>
  <c r="I16" i="7"/>
  <c r="J15" i="6" l="1"/>
  <c r="J22" i="6" s="1"/>
  <c r="I15" i="6"/>
  <c r="I22" i="6" s="1"/>
  <c r="H15" i="6"/>
  <c r="H22" i="6" s="1"/>
  <c r="G15" i="6"/>
  <c r="G22" i="6" s="1"/>
  <c r="F15" i="6"/>
  <c r="E15" i="6"/>
  <c r="E22" i="6" s="1"/>
  <c r="D15" i="6"/>
  <c r="D22" i="6" s="1"/>
  <c r="C15" i="6"/>
  <c r="C22" i="6" s="1"/>
  <c r="C24" i="6" l="1"/>
  <c r="D24" i="6" s="1"/>
  <c r="J23" i="5"/>
  <c r="J30" i="5" s="1"/>
  <c r="I23" i="5"/>
  <c r="I30" i="5" s="1"/>
  <c r="H23" i="5"/>
  <c r="H30" i="5" s="1"/>
  <c r="G23" i="5"/>
  <c r="G30" i="5" s="1"/>
  <c r="F23" i="5"/>
  <c r="F30" i="5" s="1"/>
  <c r="E23" i="5"/>
  <c r="E30" i="5" s="1"/>
  <c r="D23" i="5"/>
  <c r="D30" i="5" s="1"/>
  <c r="J40" i="4"/>
  <c r="J50" i="4" s="1"/>
  <c r="I40" i="4"/>
  <c r="I50" i="4" s="1"/>
  <c r="H40" i="4"/>
  <c r="H50" i="4" s="1"/>
  <c r="G40" i="4"/>
  <c r="G50" i="4" s="1"/>
  <c r="F40" i="4"/>
  <c r="F50" i="4" s="1"/>
  <c r="E18" i="6" l="1"/>
  <c r="E24" i="6" s="1"/>
  <c r="F18" i="6" s="1"/>
  <c r="F24" i="6" s="1"/>
  <c r="G18" i="6" s="1"/>
  <c r="G24" i="6" s="1"/>
  <c r="H18" i="6" s="1"/>
  <c r="H24" i="6" s="1"/>
  <c r="I18" i="6" s="1"/>
  <c r="I24" i="6" s="1"/>
  <c r="J18" i="6" s="1"/>
  <c r="J24" i="6" s="1"/>
  <c r="D52" i="4"/>
  <c r="E45" i="4" s="1"/>
  <c r="E52" i="4" s="1"/>
  <c r="F45" i="4" s="1"/>
  <c r="F52" i="4" s="1"/>
  <c r="G45" i="4" s="1"/>
  <c r="G52" i="4" s="1"/>
  <c r="H45" i="4" s="1"/>
  <c r="H52" i="4" s="1"/>
  <c r="I45" i="4" s="1"/>
  <c r="I52" i="4" s="1"/>
  <c r="J45" i="4" s="1"/>
  <c r="J52" i="4" s="1"/>
  <c r="C52" i="4"/>
  <c r="D32" i="5"/>
  <c r="E25" i="5" s="1"/>
  <c r="E32" i="5" s="1"/>
  <c r="F25" i="5" s="1"/>
  <c r="F32" i="5" s="1"/>
  <c r="G25" i="5" s="1"/>
  <c r="G32" i="5" s="1"/>
  <c r="H25" i="5" s="1"/>
  <c r="H32" i="5" s="1"/>
  <c r="I25" i="5" s="1"/>
  <c r="I32" i="5" s="1"/>
  <c r="J25" i="5" s="1"/>
  <c r="J32" i="5" s="1"/>
  <c r="J39" i="3"/>
  <c r="J47" i="3" s="1"/>
  <c r="I39" i="3"/>
  <c r="I47" i="3" s="1"/>
  <c r="H39" i="3"/>
  <c r="H47" i="3" s="1"/>
  <c r="G39" i="3"/>
  <c r="G47" i="3" s="1"/>
  <c r="F39" i="3"/>
  <c r="F47" i="3" s="1"/>
  <c r="E39" i="3"/>
  <c r="E47" i="3" s="1"/>
  <c r="D39" i="3"/>
  <c r="D47" i="3" s="1"/>
  <c r="C39" i="3"/>
  <c r="C47" i="3" s="1"/>
  <c r="C49" i="3" l="1"/>
  <c r="D49" i="3" s="1"/>
  <c r="E42" i="3" s="1"/>
  <c r="E49" i="3" s="1"/>
  <c r="F42" i="3" s="1"/>
  <c r="F49" i="3" s="1"/>
  <c r="G42" i="3" s="1"/>
  <c r="G49" i="3" s="1"/>
  <c r="H42" i="3" s="1"/>
  <c r="H49" i="3" s="1"/>
  <c r="I42" i="3" s="1"/>
  <c r="I49" i="3" s="1"/>
  <c r="J42" i="3" s="1"/>
  <c r="J49" i="3" s="1"/>
  <c r="J17" i="2"/>
  <c r="J24" i="2" s="1"/>
  <c r="I17" i="2"/>
  <c r="I24" i="2" s="1"/>
  <c r="H17" i="2"/>
  <c r="H24" i="2" s="1"/>
  <c r="G17" i="2"/>
  <c r="G24" i="2" s="1"/>
  <c r="F17" i="2"/>
  <c r="F24" i="2" s="1"/>
  <c r="E17" i="2"/>
  <c r="E24" i="2" s="1"/>
  <c r="D17" i="2"/>
  <c r="D24" i="2" s="1"/>
  <c r="D26" i="2" s="1"/>
  <c r="E20" i="2" s="1"/>
  <c r="C17" i="2"/>
  <c r="C24" i="2" s="1"/>
  <c r="I41" i="1"/>
  <c r="I53" i="1" s="1"/>
  <c r="H41" i="1"/>
  <c r="H53" i="1" s="1"/>
  <c r="G41" i="1"/>
  <c r="G53" i="1" s="1"/>
  <c r="F41" i="1"/>
  <c r="F53" i="1" s="1"/>
  <c r="C26" i="2" l="1"/>
  <c r="E26" i="2"/>
  <c r="F20" i="2" s="1"/>
  <c r="F26" i="2" s="1"/>
  <c r="G20" i="2" s="1"/>
  <c r="G26" i="2" s="1"/>
  <c r="H20" i="2" s="1"/>
  <c r="H26" i="2" s="1"/>
  <c r="I20" i="2" s="1"/>
  <c r="I26" i="2" s="1"/>
  <c r="J20" i="2" s="1"/>
  <c r="J26" i="2" s="1"/>
  <c r="J41" i="1"/>
  <c r="J53" i="1" s="1"/>
  <c r="E41" i="1"/>
  <c r="E53" i="1" s="1"/>
  <c r="D41" i="1"/>
  <c r="D53" i="1" s="1"/>
  <c r="C41" i="1"/>
  <c r="C53" i="1" s="1"/>
  <c r="C56" i="1" l="1"/>
  <c r="D56" i="1" l="1"/>
  <c r="E44" i="1" s="1"/>
  <c r="E56" i="1" s="1"/>
  <c r="F44" i="1" s="1"/>
  <c r="F56" i="1" s="1"/>
  <c r="G44" i="1" s="1"/>
  <c r="G56" i="1" s="1"/>
  <c r="H44" i="1" s="1"/>
  <c r="H56" i="1" s="1"/>
  <c r="I44" i="1" s="1"/>
  <c r="I56" i="1" s="1"/>
  <c r="J44" i="1" s="1"/>
  <c r="J56" i="1" s="1"/>
</calcChain>
</file>

<file path=xl/sharedStrings.xml><?xml version="1.0" encoding="utf-8"?>
<sst xmlns="http://schemas.openxmlformats.org/spreadsheetml/2006/main" count="322" uniqueCount="210">
  <si>
    <t>Fund</t>
  </si>
  <si>
    <t>Description</t>
  </si>
  <si>
    <t>Postage</t>
  </si>
  <si>
    <t>Electric</t>
  </si>
  <si>
    <t>Gas</t>
  </si>
  <si>
    <t>Mowing</t>
  </si>
  <si>
    <t>Insurance</t>
  </si>
  <si>
    <t>FO Salary</t>
  </si>
  <si>
    <t>OPERS</t>
  </si>
  <si>
    <t>Payroll Taxes</t>
  </si>
  <si>
    <t>Office Supplies</t>
  </si>
  <si>
    <t>UAN</t>
  </si>
  <si>
    <t>Total Expenditures</t>
  </si>
  <si>
    <t>Fund Balance</t>
  </si>
  <si>
    <t>Balances</t>
  </si>
  <si>
    <t>O &amp; M</t>
  </si>
  <si>
    <t>Projects</t>
  </si>
  <si>
    <t>Debt</t>
  </si>
  <si>
    <t>Balance</t>
  </si>
  <si>
    <t>New Revenue</t>
  </si>
  <si>
    <t>Grant Remimbusement</t>
  </si>
  <si>
    <t>Expenditures</t>
  </si>
  <si>
    <t>Carry Over</t>
  </si>
  <si>
    <t>Signs</t>
  </si>
  <si>
    <t>Transfer In</t>
  </si>
  <si>
    <t>Tax Collection Fees</t>
  </si>
  <si>
    <t>Website</t>
  </si>
  <si>
    <t>Water</t>
  </si>
  <si>
    <t>Advertising</t>
  </si>
  <si>
    <t>Trustee Salary</t>
  </si>
  <si>
    <t xml:space="preserve">Traveling Clerk </t>
  </si>
  <si>
    <t>Ohio Insurance</t>
  </si>
  <si>
    <t>Ohio Health</t>
  </si>
  <si>
    <t>Ohio Public Entity</t>
  </si>
  <si>
    <t>Late Fees &amp; Penalties</t>
  </si>
  <si>
    <t>OBWC</t>
  </si>
  <si>
    <t>Township Building- Painting</t>
  </si>
  <si>
    <t>Zoning</t>
  </si>
  <si>
    <t>Township Building Handicap Parking</t>
  </si>
  <si>
    <t>Truck Parts</t>
  </si>
  <si>
    <t>OPWC 1 Sunny Side Paving</t>
  </si>
  <si>
    <t>This fund cannot</t>
  </si>
  <si>
    <t>withstand debt</t>
  </si>
  <si>
    <t>Ohio Def Comp</t>
  </si>
  <si>
    <t>Newark Materials- gravel</t>
  </si>
  <si>
    <t>Carter Russell Welding</t>
  </si>
  <si>
    <t>Other Expenditures</t>
  </si>
  <si>
    <t>Boom Mower Repair &amp; Maint</t>
  </si>
  <si>
    <t>Truck Repair &amp; Maint</t>
  </si>
  <si>
    <t>Stormwater Repair &amp; Maint</t>
  </si>
  <si>
    <t>Road Cold/Patch</t>
  </si>
  <si>
    <t>Road Stone</t>
  </si>
  <si>
    <t>OPUC</t>
  </si>
  <si>
    <t>Sunset Drive Paving</t>
  </si>
  <si>
    <t>Trash</t>
  </si>
  <si>
    <t>Equipment</t>
  </si>
  <si>
    <t>Building</t>
  </si>
  <si>
    <t>Cemetery Chip &amp; Seal</t>
  </si>
  <si>
    <t>Employee-2</t>
  </si>
  <si>
    <t>Employee-Mike</t>
  </si>
  <si>
    <t>Employee- Mike</t>
  </si>
  <si>
    <t>Insurance/bond</t>
  </si>
  <si>
    <t>Transfer Out</t>
  </si>
  <si>
    <t>Healthcare Cost</t>
  </si>
  <si>
    <t>Should come from funds in which trustees and employees work</t>
  </si>
  <si>
    <t>Cemetery Fund cannot support this additional expense therefore the Cemeteries portion will come from General Fund</t>
  </si>
  <si>
    <t>Breakdown for Trustee:</t>
  </si>
  <si>
    <t>30% Gas</t>
  </si>
  <si>
    <t>50% Rd/Bridge</t>
  </si>
  <si>
    <t>45% Gas</t>
  </si>
  <si>
    <t>Dave Thompson:</t>
  </si>
  <si>
    <t>Monthly</t>
  </si>
  <si>
    <t>Annually</t>
  </si>
  <si>
    <t>Mike Johnson:</t>
  </si>
  <si>
    <t>10% General(This is the Cemetery portion)</t>
  </si>
  <si>
    <t>Gen 1000-330-221-0000</t>
  </si>
  <si>
    <t>Gas 2021-330-221-0000</t>
  </si>
  <si>
    <t>Rd/Bridge 2031-330-221-0000</t>
  </si>
  <si>
    <t>Actual</t>
  </si>
  <si>
    <t>Annual Allocation/PO</t>
  </si>
  <si>
    <t>Appropriation Lines</t>
  </si>
  <si>
    <t>Breakdown for Employee:</t>
  </si>
  <si>
    <t>$488.05 Res 18-2024 healthcare expense  General Fund</t>
  </si>
  <si>
    <t>$1504.20 Res 18-2024 healthcare expense- Rd/Brid</t>
  </si>
  <si>
    <t>$1158.21 2021 Gas Fund portion of healthcare expense, money had already been allocated</t>
  </si>
  <si>
    <t>PO 312024 Res 18-2024</t>
  </si>
  <si>
    <t>Gas 30%</t>
  </si>
  <si>
    <t>Totals</t>
  </si>
  <si>
    <t>Chip &amp; Seal- Jeffries</t>
  </si>
  <si>
    <t>Chip &amp; Seal- Claypool</t>
  </si>
  <si>
    <t>Chip &amp; Seal - Rock Haven</t>
  </si>
  <si>
    <t>Chip &amp; Seal- Miles</t>
  </si>
  <si>
    <t>Anthem</t>
  </si>
  <si>
    <t>Cemetery 10%</t>
  </si>
  <si>
    <t>Gas 45%</t>
  </si>
  <si>
    <t>Rd and Bridge 45%</t>
  </si>
  <si>
    <t xml:space="preserve">5% General </t>
  </si>
  <si>
    <t xml:space="preserve">15% Cemetery </t>
  </si>
  <si>
    <t>General 5%</t>
  </si>
  <si>
    <t>Cemetery 15%</t>
  </si>
  <si>
    <t>Rd &amp; Bridge 50%</t>
  </si>
  <si>
    <t xml:space="preserve">Nicole </t>
  </si>
  <si>
    <t>General 100%</t>
  </si>
  <si>
    <t xml:space="preserve">Annually </t>
  </si>
  <si>
    <t>Cemetery 2041-330-221-0000</t>
  </si>
  <si>
    <t>Trustee</t>
  </si>
  <si>
    <t>Spouse</t>
  </si>
  <si>
    <t>Dependent/Children</t>
  </si>
  <si>
    <t>Total</t>
  </si>
  <si>
    <t>Annual Cost</t>
  </si>
  <si>
    <t>Heath Smith</t>
  </si>
  <si>
    <t>Erin Smith</t>
  </si>
  <si>
    <t>Ron Day</t>
  </si>
  <si>
    <t>Beth Day</t>
  </si>
  <si>
    <t>Total Township Out of Pocket</t>
  </si>
  <si>
    <t xml:space="preserve">Breakdown </t>
  </si>
  <si>
    <t>Total Benefits &amp; Cash In Lieu Annual Cost</t>
  </si>
  <si>
    <t>Reimbursement</t>
  </si>
  <si>
    <t>Life Insurance</t>
  </si>
  <si>
    <t>Payroll</t>
  </si>
  <si>
    <t>Total Ann Cost</t>
  </si>
  <si>
    <t>(3 adults one dep)</t>
  </si>
  <si>
    <t>(2 trustees)</t>
  </si>
  <si>
    <t>Torando Siren</t>
  </si>
  <si>
    <t>Torando Siren Maintence</t>
  </si>
  <si>
    <t>Building Maint-office meeting room</t>
  </si>
  <si>
    <t>Twp Garage Maintenance</t>
  </si>
  <si>
    <t>Bid Advertisement</t>
  </si>
  <si>
    <t>Truck Principal</t>
  </si>
  <si>
    <t>Truck Interest</t>
  </si>
  <si>
    <t>Monthly Breakdown Anthem Remainder of 2024</t>
  </si>
  <si>
    <t>Gen Nicole  100%</t>
  </si>
  <si>
    <t>Gen Dave 5%</t>
  </si>
  <si>
    <t>Nicole</t>
  </si>
  <si>
    <t>Dave</t>
  </si>
  <si>
    <t>Mike</t>
  </si>
  <si>
    <t>Cem- Dave 15%</t>
  </si>
  <si>
    <t>Cem-Mike 10%</t>
  </si>
  <si>
    <t>Gas- Dave 30%</t>
  </si>
  <si>
    <t>Gas- Mike 45%</t>
  </si>
  <si>
    <t>Rd/Bridge Mike 45%</t>
  </si>
  <si>
    <t>Rd/Bridge- Dave 50%</t>
  </si>
  <si>
    <t xml:space="preserve">Pay Cemetery out of General Fund. </t>
  </si>
  <si>
    <t>New Revenue- Levy</t>
  </si>
  <si>
    <t>New Revenue-LGF</t>
  </si>
  <si>
    <t>Chip &amp; Seal- Wolford Rd</t>
  </si>
  <si>
    <t>Chip &amp; Seal - Osborn Rd</t>
  </si>
  <si>
    <t>Chip &amp; Seal Wills</t>
  </si>
  <si>
    <t>Chip &amp; Seal Albright</t>
  </si>
  <si>
    <t>Chip &amp; Seal Crawmer</t>
  </si>
  <si>
    <t>Chip &amp; Seal Francis</t>
  </si>
  <si>
    <t>Interest</t>
  </si>
  <si>
    <t>OPWC 2- Seven Hills</t>
  </si>
  <si>
    <t>Plus 25.00 Administration Fee from Anthem</t>
  </si>
  <si>
    <t>Chip &amp; Seal - Johnson</t>
  </si>
  <si>
    <t>Chip &amp; Seal - Bear Hollow</t>
  </si>
  <si>
    <t>Chip &amp; Seal- Texas</t>
  </si>
  <si>
    <t>Chip &amp; Seal -Alpine</t>
  </si>
  <si>
    <t>Chip &amp; Seal - Paul</t>
  </si>
  <si>
    <t>Chip &amp; Seal Isabel</t>
  </si>
  <si>
    <t>Chip &amp; Seal- Sinalda</t>
  </si>
  <si>
    <t>OPWC 2 Seven Hills</t>
  </si>
  <si>
    <t>Insurance Reimbursement</t>
  </si>
  <si>
    <t>Healthcare Reimbursement</t>
  </si>
  <si>
    <t>Cemetery Building-Furnace</t>
  </si>
  <si>
    <t>Gen</t>
  </si>
  <si>
    <t>Rd</t>
  </si>
  <si>
    <t>Cemetery</t>
  </si>
  <si>
    <t xml:space="preserve">$1000/mo or $12,000/annually allocated to each. </t>
  </si>
  <si>
    <t>Percent by Fund Breakdown</t>
  </si>
  <si>
    <t xml:space="preserve">*if percent of paycheck breakdown per fund changes these annual appropriation amounts will change. </t>
  </si>
  <si>
    <t>Amount to allocate w/n Fund annually</t>
  </si>
  <si>
    <t>Telephone/Internet</t>
  </si>
  <si>
    <t>Auditing</t>
  </si>
  <si>
    <t>Education, Training, Dues and Fees</t>
  </si>
  <si>
    <t>Anthem Healthcare</t>
  </si>
  <si>
    <t>Misc Rev</t>
  </si>
  <si>
    <t>Homestead and Roll Back</t>
  </si>
  <si>
    <t>Transfer In/ new levy</t>
  </si>
  <si>
    <t>Headstone Tong</t>
  </si>
  <si>
    <t>OPWC SunnySide- Engineering Verdantas 50%</t>
  </si>
  <si>
    <t>Chip &amp; Seal- Bear 2185 Ft, Evans 630 Ft, Felumlee 3465 Ft, Stoney Hill 7700 Ft</t>
  </si>
  <si>
    <t xml:space="preserve">OPWC SunnySide- Engineering Verdantas </t>
  </si>
  <si>
    <t>Fund Adj</t>
  </si>
  <si>
    <t>Audit</t>
  </si>
  <si>
    <t>OPWC 2- Toboso</t>
  </si>
  <si>
    <t>Equipment?</t>
  </si>
  <si>
    <t xml:space="preserve"> Dave's reduced to two months of insurance coverage in 2026</t>
  </si>
  <si>
    <t>OPWC 3 Toboso Paving- match</t>
  </si>
  <si>
    <t>OWPC 3 Toboso- match</t>
  </si>
  <si>
    <t>Auding</t>
  </si>
  <si>
    <t>Contracted Services (engineering, grant services)</t>
  </si>
  <si>
    <t>Diesel/Fuel (operating supplies)</t>
  </si>
  <si>
    <t>Salt</t>
  </si>
  <si>
    <t>Gravel</t>
  </si>
  <si>
    <t>OPWC 2026 Toboso app</t>
  </si>
  <si>
    <t xml:space="preserve">OPWC Sunny Side App/Matching- </t>
  </si>
  <si>
    <t>Top Soil/Supplies</t>
  </si>
  <si>
    <t>General Fund Future Forecast</t>
  </si>
  <si>
    <t>2011 Motor Vehicle License Tax Fund Future Forecast</t>
  </si>
  <si>
    <t>2021 Gasoline Tax Fund Future Forecast</t>
  </si>
  <si>
    <t>2031 Road and Bridge Fund Future Forecast</t>
  </si>
  <si>
    <t>2041 Cemetery Fund Future Forecast</t>
  </si>
  <si>
    <t>2231 Permissive Motor Vehicle License Tax Fund Future Forecast</t>
  </si>
  <si>
    <t>OPWC Seven Hills Rd Grant</t>
  </si>
  <si>
    <t>OPWC  Seven Hills Rd Match</t>
  </si>
  <si>
    <t>Chip &amp; Seal Stone Pile</t>
  </si>
  <si>
    <t>OPWC Toboso Grant</t>
  </si>
  <si>
    <t>This is a living document</t>
  </si>
  <si>
    <t>Chip &amp; Seal -McCormack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</si>
</sst>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7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5">
    <xf numFmtId="0" fontId="0" fillId="0" borderId="0" xfId="0"/>
    <xf numFmtId="0" fontId="4" fillId="0" borderId="8" xfId="0" applyFont="1" applyBorder="1" applyAlignment="1">
      <alignment horizontal="left" vertical="center" wrapText="1"/>
    </xf>
    <xf numFmtId="44" fontId="4" fillId="0" borderId="13" xfId="1" applyFont="1" applyFill="1" applyBorder="1" applyAlignment="1">
      <alignment horizontal="left" vertical="center"/>
    </xf>
    <xf numFmtId="44" fontId="4" fillId="0" borderId="14" xfId="1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left" vertical="center"/>
    </xf>
    <xf numFmtId="44" fontId="4" fillId="0" borderId="10" xfId="1" applyFont="1" applyFill="1" applyBorder="1" applyAlignment="1">
      <alignment horizontal="left" vertical="center"/>
    </xf>
    <xf numFmtId="0" fontId="3" fillId="0" borderId="17" xfId="0" applyFont="1" applyBorder="1"/>
    <xf numFmtId="0" fontId="4" fillId="0" borderId="1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8" xfId="1" applyFont="1" applyFill="1" applyBorder="1" applyAlignment="1">
      <alignment horizontal="left" vertical="center"/>
    </xf>
    <xf numFmtId="44" fontId="4" fillId="0" borderId="19" xfId="1" applyFont="1" applyFill="1" applyBorder="1" applyAlignment="1">
      <alignment horizontal="left" vertical="center"/>
    </xf>
    <xf numFmtId="0" fontId="3" fillId="0" borderId="0" xfId="0" applyFont="1"/>
    <xf numFmtId="0" fontId="4" fillId="0" borderId="17" xfId="0" applyFont="1" applyBorder="1"/>
    <xf numFmtId="0" fontId="4" fillId="0" borderId="7" xfId="0" applyFont="1" applyBorder="1" applyAlignment="1">
      <alignment horizontal="left" vertical="center" wrapText="1"/>
    </xf>
    <xf numFmtId="44" fontId="4" fillId="0" borderId="11" xfId="1" applyFont="1" applyFill="1" applyBorder="1" applyAlignment="1">
      <alignment horizontal="left" vertical="center"/>
    </xf>
    <xf numFmtId="44" fontId="4" fillId="0" borderId="12" xfId="1" applyFont="1" applyFill="1" applyBorder="1" applyAlignment="1">
      <alignment horizontal="left" vertical="center"/>
    </xf>
    <xf numFmtId="44" fontId="4" fillId="5" borderId="9" xfId="1" applyFont="1" applyFill="1" applyBorder="1" applyAlignment="1">
      <alignment horizontal="left" vertical="center"/>
    </xf>
    <xf numFmtId="44" fontId="3" fillId="0" borderId="0" xfId="1" applyFont="1" applyFill="1" applyBorder="1" applyAlignment="1">
      <alignment vertical="center"/>
    </xf>
    <xf numFmtId="44" fontId="4" fillId="0" borderId="0" xfId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4" fontId="4" fillId="0" borderId="0" xfId="1" applyFont="1" applyFill="1" applyBorder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4" fillId="0" borderId="17" xfId="0" applyFont="1" applyBorder="1" applyAlignment="1">
      <alignment horizontal="left" vertical="center" wrapText="1"/>
    </xf>
    <xf numFmtId="44" fontId="3" fillId="6" borderId="15" xfId="1" applyFont="1" applyFill="1" applyBorder="1" applyAlignment="1">
      <alignment horizontal="left" vertical="center"/>
    </xf>
    <xf numFmtId="44" fontId="3" fillId="6" borderId="16" xfId="1" applyFont="1" applyFill="1" applyBorder="1" applyAlignment="1">
      <alignment horizontal="left" vertical="center"/>
    </xf>
    <xf numFmtId="0" fontId="0" fillId="7" borderId="21" xfId="0" applyFill="1" applyBorder="1"/>
    <xf numFmtId="0" fontId="0" fillId="7" borderId="22" xfId="0" applyFill="1" applyBorder="1"/>
    <xf numFmtId="0" fontId="0" fillId="7" borderId="23" xfId="0" applyFill="1" applyBorder="1"/>
    <xf numFmtId="0" fontId="0" fillId="4" borderId="21" xfId="0" applyFill="1" applyBorder="1"/>
    <xf numFmtId="0" fontId="0" fillId="4" borderId="22" xfId="0" applyFill="1" applyBorder="1"/>
    <xf numFmtId="0" fontId="0" fillId="4" borderId="23" xfId="0" applyFill="1" applyBorder="1"/>
    <xf numFmtId="0" fontId="0" fillId="8" borderId="21" xfId="0" applyFill="1" applyBorder="1"/>
    <xf numFmtId="0" fontId="0" fillId="8" borderId="22" xfId="0" applyFill="1" applyBorder="1"/>
    <xf numFmtId="0" fontId="0" fillId="8" borderId="23" xfId="0" applyFill="1" applyBorder="1"/>
    <xf numFmtId="0" fontId="4" fillId="0" borderId="2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3" fillId="6" borderId="24" xfId="0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right" vertical="center"/>
    </xf>
    <xf numFmtId="44" fontId="3" fillId="3" borderId="11" xfId="1" applyFont="1" applyFill="1" applyBorder="1" applyAlignment="1">
      <alignment horizontal="left" vertical="center"/>
    </xf>
    <xf numFmtId="44" fontId="3" fillId="6" borderId="11" xfId="1" applyFont="1" applyFill="1" applyBorder="1" applyAlignment="1">
      <alignment horizontal="left" vertical="center"/>
    </xf>
    <xf numFmtId="44" fontId="3" fillId="3" borderId="12" xfId="1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44" fontId="4" fillId="0" borderId="0" xfId="1" applyFont="1" applyFill="1" applyBorder="1" applyAlignment="1">
      <alignment vertical="center"/>
    </xf>
    <xf numFmtId="44" fontId="4" fillId="0" borderId="27" xfId="1" applyFont="1" applyFill="1" applyBorder="1" applyAlignment="1">
      <alignment horizontal="left" vertical="center"/>
    </xf>
    <xf numFmtId="44" fontId="4" fillId="0" borderId="28" xfId="1" applyFont="1" applyFill="1" applyBorder="1" applyAlignment="1">
      <alignment horizontal="left" vertical="center"/>
    </xf>
    <xf numFmtId="44" fontId="4" fillId="0" borderId="26" xfId="1" applyFont="1" applyFill="1" applyBorder="1" applyAlignment="1">
      <alignment horizontal="left" vertical="center"/>
    </xf>
    <xf numFmtId="44" fontId="3" fillId="6" borderId="29" xfId="1" applyFont="1" applyFill="1" applyBorder="1" applyAlignment="1">
      <alignment horizontal="left" vertical="center"/>
    </xf>
    <xf numFmtId="0" fontId="4" fillId="0" borderId="26" xfId="0" applyFont="1" applyBorder="1" applyAlignment="1">
      <alignment horizontal="center"/>
    </xf>
    <xf numFmtId="44" fontId="4" fillId="0" borderId="30" xfId="1" applyFont="1" applyFill="1" applyBorder="1" applyAlignment="1">
      <alignment horizontal="left" vertical="center"/>
    </xf>
    <xf numFmtId="44" fontId="3" fillId="3" borderId="28" xfId="1" applyFont="1" applyFill="1" applyBorder="1" applyAlignment="1">
      <alignment horizontal="left" vertical="center"/>
    </xf>
    <xf numFmtId="44" fontId="5" fillId="0" borderId="9" xfId="1" applyFont="1" applyFill="1" applyBorder="1" applyAlignment="1">
      <alignment horizontal="left" vertical="center"/>
    </xf>
    <xf numFmtId="44" fontId="6" fillId="5" borderId="9" xfId="1" applyFont="1" applyFill="1" applyBorder="1" applyAlignment="1">
      <alignment horizontal="left" vertical="center"/>
    </xf>
    <xf numFmtId="44" fontId="7" fillId="0" borderId="9" xfId="1" applyFont="1" applyFill="1" applyBorder="1" applyAlignment="1">
      <alignment horizontal="left" vertical="center"/>
    </xf>
    <xf numFmtId="44" fontId="6" fillId="5" borderId="10" xfId="1" applyFont="1" applyFill="1" applyBorder="1" applyAlignment="1">
      <alignment horizontal="left" vertical="center"/>
    </xf>
    <xf numFmtId="0" fontId="8" fillId="0" borderId="8" xfId="0" applyFont="1" applyBorder="1" applyAlignment="1">
      <alignment horizontal="left" vertical="center" wrapText="1"/>
    </xf>
    <xf numFmtId="44" fontId="0" fillId="0" borderId="0" xfId="0" applyNumberFormat="1"/>
    <xf numFmtId="0" fontId="10" fillId="7" borderId="21" xfId="0" applyFont="1" applyFill="1" applyBorder="1"/>
    <xf numFmtId="0" fontId="10" fillId="7" borderId="22" xfId="0" applyFont="1" applyFill="1" applyBorder="1"/>
    <xf numFmtId="0" fontId="11" fillId="0" borderId="17" xfId="0" applyFont="1" applyBorder="1" applyAlignment="1">
      <alignment horizontal="left" vertical="center" wrapText="1"/>
    </xf>
    <xf numFmtId="44" fontId="11" fillId="0" borderId="13" xfId="1" applyFont="1" applyFill="1" applyBorder="1" applyAlignment="1">
      <alignment horizontal="left" vertical="center"/>
    </xf>
    <xf numFmtId="0" fontId="11" fillId="0" borderId="8" xfId="0" applyFont="1" applyBorder="1" applyAlignment="1">
      <alignment horizontal="left" vertical="center" wrapText="1"/>
    </xf>
    <xf numFmtId="44" fontId="11" fillId="0" borderId="9" xfId="1" applyFont="1" applyFill="1" applyBorder="1" applyAlignment="1">
      <alignment horizontal="left" vertical="center"/>
    </xf>
    <xf numFmtId="44" fontId="10" fillId="0" borderId="9" xfId="0" applyNumberFormat="1" applyFont="1" applyBorder="1"/>
    <xf numFmtId="0" fontId="11" fillId="0" borderId="31" xfId="0" applyFont="1" applyBorder="1" applyAlignment="1">
      <alignment horizontal="left" vertical="center" wrapText="1"/>
    </xf>
    <xf numFmtId="44" fontId="11" fillId="0" borderId="18" xfId="1" applyFont="1" applyFill="1" applyBorder="1" applyAlignment="1">
      <alignment horizontal="left" vertical="center"/>
    </xf>
    <xf numFmtId="0" fontId="10" fillId="7" borderId="23" xfId="0" applyFont="1" applyFill="1" applyBorder="1"/>
    <xf numFmtId="0" fontId="11" fillId="0" borderId="7" xfId="0" applyFont="1" applyBorder="1" applyAlignment="1">
      <alignment horizontal="left" vertical="center" wrapText="1"/>
    </xf>
    <xf numFmtId="44" fontId="11" fillId="0" borderId="11" xfId="1" applyFont="1" applyFill="1" applyBorder="1" applyAlignment="1">
      <alignment horizontal="left" vertical="center"/>
    </xf>
    <xf numFmtId="0" fontId="10" fillId="4" borderId="21" xfId="0" applyFont="1" applyFill="1" applyBorder="1"/>
    <xf numFmtId="44" fontId="11" fillId="0" borderId="26" xfId="1" applyFont="1" applyFill="1" applyBorder="1" applyAlignment="1">
      <alignment horizontal="left" vertical="center"/>
    </xf>
    <xf numFmtId="44" fontId="11" fillId="0" borderId="14" xfId="1" applyFont="1" applyFill="1" applyBorder="1" applyAlignment="1">
      <alignment horizontal="left" vertical="center"/>
    </xf>
    <xf numFmtId="0" fontId="10" fillId="4" borderId="22" xfId="0" applyFont="1" applyFill="1" applyBorder="1"/>
    <xf numFmtId="44" fontId="11" fillId="0" borderId="27" xfId="1" applyFont="1" applyFill="1" applyBorder="1" applyAlignment="1">
      <alignment horizontal="left" vertical="center"/>
    </xf>
    <xf numFmtId="44" fontId="11" fillId="0" borderId="10" xfId="1" applyFont="1" applyFill="1" applyBorder="1" applyAlignment="1">
      <alignment horizontal="left" vertical="center"/>
    </xf>
    <xf numFmtId="0" fontId="10" fillId="4" borderId="23" xfId="0" applyFont="1" applyFill="1" applyBorder="1"/>
    <xf numFmtId="44" fontId="11" fillId="0" borderId="28" xfId="1" applyFont="1" applyFill="1" applyBorder="1" applyAlignment="1">
      <alignment horizontal="left" vertical="center"/>
    </xf>
    <xf numFmtId="44" fontId="11" fillId="0" borderId="12" xfId="1" applyFont="1" applyFill="1" applyBorder="1" applyAlignment="1">
      <alignment horizontal="left" vertical="center"/>
    </xf>
    <xf numFmtId="0" fontId="10" fillId="8" borderId="21" xfId="0" applyFont="1" applyFill="1" applyBorder="1"/>
    <xf numFmtId="0" fontId="11" fillId="0" borderId="25" xfId="0" applyFont="1" applyBorder="1" applyAlignment="1">
      <alignment horizontal="left" vertical="center" wrapText="1"/>
    </xf>
    <xf numFmtId="0" fontId="10" fillId="8" borderId="22" xfId="0" applyFont="1" applyFill="1" applyBorder="1"/>
    <xf numFmtId="0" fontId="11" fillId="0" borderId="24" xfId="0" applyFont="1" applyBorder="1" applyAlignment="1">
      <alignment horizontal="left" vertical="center" wrapText="1"/>
    </xf>
    <xf numFmtId="0" fontId="10" fillId="8" borderId="23" xfId="0" applyFont="1" applyFill="1" applyBorder="1"/>
    <xf numFmtId="0" fontId="9" fillId="6" borderId="24" xfId="0" applyFont="1" applyFill="1" applyBorder="1" applyAlignment="1">
      <alignment horizontal="right" vertical="center"/>
    </xf>
    <xf numFmtId="44" fontId="9" fillId="6" borderId="15" xfId="1" applyFont="1" applyFill="1" applyBorder="1" applyAlignment="1">
      <alignment horizontal="left" vertical="center"/>
    </xf>
    <xf numFmtId="44" fontId="9" fillId="6" borderId="29" xfId="1" applyFont="1" applyFill="1" applyBorder="1" applyAlignment="1">
      <alignment horizontal="left" vertical="center"/>
    </xf>
    <xf numFmtId="44" fontId="9" fillId="6" borderId="16" xfId="1" applyFont="1" applyFill="1" applyBorder="1" applyAlignment="1">
      <alignment horizontal="left" vertical="center"/>
    </xf>
    <xf numFmtId="0" fontId="9" fillId="0" borderId="17" xfId="0" applyFont="1" applyBorder="1"/>
    <xf numFmtId="0" fontId="11" fillId="0" borderId="26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7" xfId="0" applyFont="1" applyBorder="1"/>
    <xf numFmtId="44" fontId="11" fillId="0" borderId="30" xfId="1" applyFont="1" applyFill="1" applyBorder="1" applyAlignment="1">
      <alignment horizontal="left" vertical="center"/>
    </xf>
    <xf numFmtId="44" fontId="11" fillId="0" borderId="19" xfId="1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right" vertical="center"/>
    </xf>
    <xf numFmtId="44" fontId="9" fillId="3" borderId="11" xfId="1" applyFont="1" applyFill="1" applyBorder="1" applyAlignment="1">
      <alignment horizontal="left" vertical="center"/>
    </xf>
    <xf numFmtId="44" fontId="9" fillId="6" borderId="11" xfId="1" applyFont="1" applyFill="1" applyBorder="1" applyAlignment="1">
      <alignment horizontal="left" vertical="center"/>
    </xf>
    <xf numFmtId="44" fontId="9" fillId="3" borderId="28" xfId="1" applyFont="1" applyFill="1" applyBorder="1" applyAlignment="1">
      <alignment horizontal="left" vertical="center"/>
    </xf>
    <xf numFmtId="44" fontId="9" fillId="3" borderId="12" xfId="1" applyFont="1" applyFill="1" applyBorder="1" applyAlignment="1">
      <alignment horizontal="left" vertical="center"/>
    </xf>
    <xf numFmtId="0" fontId="12" fillId="0" borderId="0" xfId="0" applyFont="1"/>
    <xf numFmtId="0" fontId="4" fillId="0" borderId="0" xfId="0" applyFont="1"/>
    <xf numFmtId="9" fontId="0" fillId="0" borderId="0" xfId="0" applyNumberFormat="1"/>
    <xf numFmtId="44" fontId="0" fillId="0" borderId="5" xfId="0" applyNumberFormat="1" applyBorder="1"/>
    <xf numFmtId="0" fontId="0" fillId="0" borderId="9" xfId="0" applyBorder="1"/>
    <xf numFmtId="44" fontId="0" fillId="0" borderId="9" xfId="0" applyNumberFormat="1" applyBorder="1"/>
    <xf numFmtId="0" fontId="0" fillId="0" borderId="8" xfId="0" applyBorder="1"/>
    <xf numFmtId="0" fontId="0" fillId="0" borderId="10" xfId="0" applyBorder="1"/>
    <xf numFmtId="0" fontId="0" fillId="0" borderId="7" xfId="0" applyBorder="1"/>
    <xf numFmtId="44" fontId="0" fillId="0" borderId="11" xfId="0" applyNumberFormat="1" applyBorder="1"/>
    <xf numFmtId="0" fontId="0" fillId="0" borderId="17" xfId="0" applyBorder="1"/>
    <xf numFmtId="44" fontId="0" fillId="0" borderId="13" xfId="0" applyNumberFormat="1" applyBorder="1"/>
    <xf numFmtId="0" fontId="0" fillId="0" borderId="13" xfId="0" applyBorder="1"/>
    <xf numFmtId="0" fontId="0" fillId="0" borderId="14" xfId="0" applyBorder="1"/>
    <xf numFmtId="0" fontId="15" fillId="0" borderId="0" xfId="0" applyFont="1"/>
    <xf numFmtId="0" fontId="1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4" fillId="9" borderId="0" xfId="0" applyFont="1" applyFill="1"/>
    <xf numFmtId="0" fontId="14" fillId="0" borderId="35" xfId="0" applyFont="1" applyBorder="1"/>
    <xf numFmtId="0" fontId="14" fillId="0" borderId="36" xfId="0" applyFont="1" applyBorder="1"/>
    <xf numFmtId="9" fontId="14" fillId="0" borderId="36" xfId="0" applyNumberFormat="1" applyFont="1" applyBorder="1"/>
    <xf numFmtId="0" fontId="14" fillId="0" borderId="37" xfId="0" applyFont="1" applyBorder="1"/>
    <xf numFmtId="44" fontId="0" fillId="0" borderId="10" xfId="0" applyNumberFormat="1" applyBorder="1"/>
    <xf numFmtId="4" fontId="0" fillId="0" borderId="10" xfId="0" applyNumberFormat="1" applyBorder="1"/>
    <xf numFmtId="0" fontId="0" fillId="0" borderId="11" xfId="0" applyBorder="1" applyAlignment="1">
      <alignment horizontal="center"/>
    </xf>
    <xf numFmtId="44" fontId="14" fillId="6" borderId="12" xfId="0" applyNumberFormat="1" applyFont="1" applyFill="1" applyBorder="1"/>
    <xf numFmtId="0" fontId="0" fillId="0" borderId="17" xfId="0" applyBorder="1" applyAlignment="1">
      <alignment horizontal="left"/>
    </xf>
    <xf numFmtId="0" fontId="0" fillId="0" borderId="32" xfId="0" applyBorder="1"/>
    <xf numFmtId="44" fontId="0" fillId="0" borderId="34" xfId="0" applyNumberFormat="1" applyBorder="1"/>
    <xf numFmtId="44" fontId="0" fillId="0" borderId="14" xfId="0" applyNumberFormat="1" applyBorder="1"/>
    <xf numFmtId="44" fontId="0" fillId="0" borderId="12" xfId="0" applyNumberFormat="1" applyBorder="1"/>
    <xf numFmtId="0" fontId="0" fillId="0" borderId="31" xfId="0" applyBorder="1"/>
    <xf numFmtId="44" fontId="0" fillId="0" borderId="19" xfId="0" applyNumberFormat="1" applyBorder="1"/>
    <xf numFmtId="0" fontId="14" fillId="0" borderId="7" xfId="0" applyFont="1" applyBorder="1"/>
    <xf numFmtId="44" fontId="4" fillId="0" borderId="36" xfId="1" applyFont="1" applyFill="1" applyBorder="1" applyAlignment="1">
      <alignment horizontal="left" vertical="center"/>
    </xf>
    <xf numFmtId="44" fontId="4" fillId="0" borderId="37" xfId="1" applyFont="1" applyFill="1" applyBorder="1" applyAlignment="1">
      <alignment horizontal="left" vertical="center"/>
    </xf>
    <xf numFmtId="44" fontId="7" fillId="0" borderId="10" xfId="1" applyFont="1" applyFill="1" applyBorder="1" applyAlignment="1">
      <alignment horizontal="left" vertical="center"/>
    </xf>
    <xf numFmtId="44" fontId="3" fillId="6" borderId="28" xfId="1" applyFont="1" applyFill="1" applyBorder="1" applyAlignment="1">
      <alignment horizontal="left" vertical="center"/>
    </xf>
    <xf numFmtId="44" fontId="3" fillId="6" borderId="12" xfId="1" applyFont="1" applyFill="1" applyBorder="1" applyAlignment="1">
      <alignment horizontal="left" vertical="center"/>
    </xf>
    <xf numFmtId="0" fontId="0" fillId="8" borderId="1" xfId="0" applyFill="1" applyBorder="1"/>
    <xf numFmtId="0" fontId="0" fillId="8" borderId="38" xfId="0" applyFill="1" applyBorder="1"/>
    <xf numFmtId="0" fontId="0" fillId="8" borderId="4" xfId="0" applyFill="1" applyBorder="1"/>
    <xf numFmtId="0" fontId="4" fillId="0" borderId="35" xfId="0" applyFont="1" applyBorder="1" applyAlignment="1">
      <alignment horizontal="left" vertical="center" wrapText="1"/>
    </xf>
    <xf numFmtId="0" fontId="3" fillId="6" borderId="7" xfId="0" applyFont="1" applyFill="1" applyBorder="1" applyAlignment="1">
      <alignment horizontal="right" vertical="center"/>
    </xf>
    <xf numFmtId="0" fontId="0" fillId="0" borderId="33" xfId="0" applyBorder="1"/>
    <xf numFmtId="0" fontId="0" fillId="0" borderId="34" xfId="0" applyBorder="1"/>
    <xf numFmtId="0" fontId="0" fillId="10" borderId="17" xfId="0" applyFill="1" applyBorder="1"/>
    <xf numFmtId="0" fontId="0" fillId="10" borderId="8" xfId="0" applyFill="1" applyBorder="1"/>
    <xf numFmtId="44" fontId="0" fillId="10" borderId="13" xfId="0" applyNumberFormat="1" applyFill="1" applyBorder="1"/>
    <xf numFmtId="44" fontId="0" fillId="10" borderId="14" xfId="0" applyNumberFormat="1" applyFill="1" applyBorder="1"/>
    <xf numFmtId="44" fontId="0" fillId="10" borderId="9" xfId="0" applyNumberFormat="1" applyFill="1" applyBorder="1"/>
    <xf numFmtId="44" fontId="0" fillId="10" borderId="10" xfId="0" applyNumberFormat="1" applyFill="1" applyBorder="1"/>
    <xf numFmtId="0" fontId="0" fillId="11" borderId="8" xfId="0" applyFill="1" applyBorder="1"/>
    <xf numFmtId="44" fontId="0" fillId="11" borderId="9" xfId="0" applyNumberFormat="1" applyFill="1" applyBorder="1"/>
    <xf numFmtId="44" fontId="0" fillId="11" borderId="10" xfId="0" applyNumberFormat="1" applyFill="1" applyBorder="1"/>
    <xf numFmtId="0" fontId="0" fillId="12" borderId="8" xfId="0" applyFill="1" applyBorder="1"/>
    <xf numFmtId="44" fontId="0" fillId="12" borderId="9" xfId="0" applyNumberFormat="1" applyFill="1" applyBorder="1"/>
    <xf numFmtId="44" fontId="0" fillId="12" borderId="10" xfId="0" applyNumberFormat="1" applyFill="1" applyBorder="1"/>
    <xf numFmtId="0" fontId="0" fillId="12" borderId="0" xfId="0" applyFill="1"/>
    <xf numFmtId="0" fontId="0" fillId="10" borderId="0" xfId="0" applyFill="1"/>
    <xf numFmtId="0" fontId="4" fillId="0" borderId="31" xfId="0" applyFont="1" applyBorder="1" applyAlignment="1">
      <alignment horizontal="left" vertical="center" wrapText="1"/>
    </xf>
    <xf numFmtId="44" fontId="16" fillId="0" borderId="10" xfId="0" applyNumberFormat="1" applyFont="1" applyBorder="1"/>
    <xf numFmtId="0" fontId="0" fillId="4" borderId="1" xfId="0" applyFill="1" applyBorder="1"/>
    <xf numFmtId="0" fontId="0" fillId="4" borderId="38" xfId="0" applyFill="1" applyBorder="1"/>
    <xf numFmtId="0" fontId="0" fillId="7" borderId="1" xfId="0" applyFill="1" applyBorder="1"/>
    <xf numFmtId="0" fontId="0" fillId="7" borderId="38" xfId="0" applyFill="1" applyBorder="1"/>
    <xf numFmtId="0" fontId="0" fillId="4" borderId="4" xfId="0" applyFill="1" applyBorder="1"/>
    <xf numFmtId="0" fontId="3" fillId="6" borderId="8" xfId="0" applyFont="1" applyFill="1" applyBorder="1" applyAlignment="1">
      <alignment horizontal="right" vertical="center"/>
    </xf>
    <xf numFmtId="0" fontId="17" fillId="0" borderId="0" xfId="0" applyFont="1" applyAlignment="1">
      <alignment horizontal="center"/>
    </xf>
    <xf numFmtId="0" fontId="14" fillId="7" borderId="0" xfId="0" applyFont="1" applyFill="1"/>
    <xf numFmtId="14" fontId="0" fillId="0" borderId="0" xfId="0" applyNumberFormat="1"/>
    <xf numFmtId="9" fontId="0" fillId="0" borderId="9" xfId="0" applyNumberFormat="1" applyBorder="1"/>
    <xf numFmtId="9" fontId="0" fillId="0" borderId="10" xfId="0" applyNumberFormat="1" applyBorder="1"/>
    <xf numFmtId="9" fontId="0" fillId="0" borderId="11" xfId="0" applyNumberFormat="1" applyBorder="1"/>
    <xf numFmtId="9" fontId="0" fillId="0" borderId="12" xfId="0" applyNumberFormat="1" applyBorder="1"/>
    <xf numFmtId="0" fontId="11" fillId="0" borderId="13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0" fillId="0" borderId="0" xfId="0" applyFill="1"/>
    <xf numFmtId="0" fontId="4" fillId="0" borderId="13" xfId="0" applyFont="1" applyBorder="1" applyAlignment="1">
      <alignment horizontal="left" vertical="center" wrapText="1"/>
    </xf>
    <xf numFmtId="44" fontId="18" fillId="0" borderId="9" xfId="1" applyFont="1" applyFill="1" applyBorder="1" applyAlignment="1">
      <alignment horizontal="left" vertical="center"/>
    </xf>
    <xf numFmtId="44" fontId="11" fillId="13" borderId="13" xfId="1" applyFont="1" applyFill="1" applyBorder="1" applyAlignment="1">
      <alignment horizontal="left" vertical="center"/>
    </xf>
    <xf numFmtId="44" fontId="11" fillId="13" borderId="9" xfId="1" applyFont="1" applyFill="1" applyBorder="1" applyAlignment="1">
      <alignment horizontal="left" vertical="center"/>
    </xf>
    <xf numFmtId="44" fontId="10" fillId="13" borderId="9" xfId="0" applyNumberFormat="1" applyFont="1" applyFill="1" applyBorder="1"/>
    <xf numFmtId="44" fontId="11" fillId="13" borderId="18" xfId="1" applyFont="1" applyFill="1" applyBorder="1" applyAlignment="1">
      <alignment horizontal="left" vertical="center"/>
    </xf>
    <xf numFmtId="44" fontId="11" fillId="13" borderId="11" xfId="1" applyFont="1" applyFill="1" applyBorder="1" applyAlignment="1">
      <alignment horizontal="left" vertical="center"/>
    </xf>
    <xf numFmtId="0" fontId="11" fillId="13" borderId="13" xfId="0" applyFont="1" applyFill="1" applyBorder="1" applyAlignment="1">
      <alignment horizontal="center"/>
    </xf>
    <xf numFmtId="44" fontId="6" fillId="13" borderId="9" xfId="1" applyFont="1" applyFill="1" applyBorder="1" applyAlignment="1">
      <alignment horizontal="left" vertical="center"/>
    </xf>
    <xf numFmtId="44" fontId="4" fillId="13" borderId="9" xfId="1" applyFont="1" applyFill="1" applyBorder="1" applyAlignment="1">
      <alignment horizontal="left" vertical="center"/>
    </xf>
    <xf numFmtId="44" fontId="4" fillId="13" borderId="11" xfId="1" applyFont="1" applyFill="1" applyBorder="1" applyAlignment="1">
      <alignment horizontal="left" vertical="center"/>
    </xf>
    <xf numFmtId="44" fontId="4" fillId="13" borderId="13" xfId="1" applyFont="1" applyFill="1" applyBorder="1" applyAlignment="1">
      <alignment horizontal="left" vertical="center"/>
    </xf>
    <xf numFmtId="0" fontId="4" fillId="13" borderId="13" xfId="0" applyFont="1" applyFill="1" applyBorder="1" applyAlignment="1">
      <alignment horizontal="center"/>
    </xf>
    <xf numFmtId="44" fontId="4" fillId="13" borderId="18" xfId="1" applyFont="1" applyFill="1" applyBorder="1" applyAlignment="1">
      <alignment horizontal="left" vertical="center"/>
    </xf>
    <xf numFmtId="44" fontId="4" fillId="13" borderId="36" xfId="1" applyFont="1" applyFill="1" applyBorder="1" applyAlignment="1">
      <alignment horizontal="left" vertical="center"/>
    </xf>
    <xf numFmtId="44" fontId="10" fillId="0" borderId="9" xfId="0" applyNumberFormat="1" applyFont="1" applyFill="1" applyBorder="1"/>
    <xf numFmtId="44" fontId="9" fillId="14" borderId="15" xfId="1" applyFont="1" applyFill="1" applyBorder="1" applyAlignment="1">
      <alignment horizontal="left" vertical="center"/>
    </xf>
    <xf numFmtId="44" fontId="9" fillId="14" borderId="11" xfId="1" applyFont="1" applyFill="1" applyBorder="1" applyAlignment="1">
      <alignment horizontal="left" vertical="center"/>
    </xf>
    <xf numFmtId="44" fontId="3" fillId="14" borderId="15" xfId="1" applyFont="1" applyFill="1" applyBorder="1" applyAlignment="1">
      <alignment horizontal="left" vertical="center"/>
    </xf>
    <xf numFmtId="44" fontId="3" fillId="14" borderId="11" xfId="1" applyFont="1" applyFill="1" applyBorder="1" applyAlignment="1">
      <alignment horizontal="left" vertical="center"/>
    </xf>
    <xf numFmtId="0" fontId="11" fillId="0" borderId="17" xfId="0" applyFont="1" applyFill="1" applyBorder="1"/>
    <xf numFmtId="0" fontId="3" fillId="0" borderId="0" xfId="0" applyFont="1" applyBorder="1"/>
    <xf numFmtId="44" fontId="3" fillId="6" borderId="9" xfId="1" applyFont="1" applyFill="1" applyBorder="1" applyAlignment="1">
      <alignment horizontal="left" vertical="center"/>
    </xf>
    <xf numFmtId="44" fontId="3" fillId="14" borderId="9" xfId="1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0" fontId="4" fillId="13" borderId="9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44" fontId="3" fillId="3" borderId="9" xfId="1" applyFont="1" applyFill="1" applyBorder="1" applyAlignment="1">
      <alignment horizontal="left" vertical="center"/>
    </xf>
    <xf numFmtId="0" fontId="19" fillId="0" borderId="0" xfId="0" applyFont="1"/>
    <xf numFmtId="44" fontId="5" fillId="13" borderId="9" xfId="1" applyFont="1" applyFill="1" applyBorder="1" applyAlignment="1">
      <alignment horizontal="left" vertical="center"/>
    </xf>
    <xf numFmtId="0" fontId="21" fillId="0" borderId="0" xfId="0" applyFont="1"/>
    <xf numFmtId="44" fontId="18" fillId="13" borderId="9" xfId="1" applyFont="1" applyFill="1" applyBorder="1" applyAlignment="1">
      <alignment horizontal="left" vertical="center"/>
    </xf>
    <xf numFmtId="44" fontId="18" fillId="0" borderId="10" xfId="1" applyFont="1" applyFill="1" applyBorder="1" applyAlignment="1">
      <alignment horizontal="left" vertical="center"/>
    </xf>
    <xf numFmtId="44" fontId="16" fillId="0" borderId="9" xfId="1" applyFont="1" applyFill="1" applyBorder="1" applyAlignment="1">
      <alignment horizontal="left" vertical="center"/>
    </xf>
    <xf numFmtId="44" fontId="16" fillId="13" borderId="9" xfId="1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left" vertical="center"/>
    </xf>
    <xf numFmtId="0" fontId="18" fillId="0" borderId="0" xfId="0" applyFont="1"/>
    <xf numFmtId="44" fontId="4" fillId="0" borderId="42" xfId="1" applyFont="1" applyFill="1" applyBorder="1" applyAlignment="1">
      <alignment horizontal="left" vertical="center"/>
    </xf>
    <xf numFmtId="0" fontId="4" fillId="0" borderId="43" xfId="0" applyFont="1" applyBorder="1" applyAlignment="1">
      <alignment horizontal="left" vertical="center" wrapText="1"/>
    </xf>
    <xf numFmtId="44" fontId="4" fillId="13" borderId="42" xfId="1" applyFont="1" applyFill="1" applyBorder="1" applyAlignment="1">
      <alignment horizontal="left" vertical="center"/>
    </xf>
    <xf numFmtId="44" fontId="4" fillId="0" borderId="44" xfId="1" applyFont="1" applyFill="1" applyBorder="1" applyAlignment="1">
      <alignment horizontal="left" vertical="center"/>
    </xf>
    <xf numFmtId="44" fontId="4" fillId="0" borderId="45" xfId="1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0" fontId="0" fillId="4" borderId="21" xfId="0" applyFill="1" applyBorder="1" applyAlignment="1"/>
    <xf numFmtId="0" fontId="3" fillId="0" borderId="24" xfId="0" applyFont="1" applyBorder="1"/>
    <xf numFmtId="0" fontId="4" fillId="0" borderId="24" xfId="0" applyFont="1" applyBorder="1"/>
    <xf numFmtId="0" fontId="4" fillId="0" borderId="24" xfId="0" applyFont="1" applyFill="1" applyBorder="1"/>
    <xf numFmtId="0" fontId="4" fillId="5" borderId="24" xfId="0" applyFont="1" applyFill="1" applyBorder="1"/>
    <xf numFmtId="0" fontId="3" fillId="3" borderId="24" xfId="0" applyFont="1" applyFill="1" applyBorder="1" applyAlignment="1">
      <alignment horizontal="right" vertical="center"/>
    </xf>
    <xf numFmtId="0" fontId="0" fillId="4" borderId="22" xfId="0" applyFill="1" applyBorder="1" applyAlignment="1"/>
    <xf numFmtId="0" fontId="0" fillId="0" borderId="0" xfId="0" applyBorder="1"/>
    <xf numFmtId="0" fontId="20" fillId="0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44" fontId="23" fillId="3" borderId="9" xfId="1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2" borderId="24" xfId="0" applyFont="1" applyFill="1" applyBorder="1" applyAlignment="1">
      <alignment horizontal="center" vertical="center"/>
    </xf>
    <xf numFmtId="0" fontId="14" fillId="6" borderId="32" xfId="0" applyFont="1" applyFill="1" applyBorder="1" applyAlignment="1">
      <alignment horizontal="center"/>
    </xf>
    <xf numFmtId="0" fontId="14" fillId="6" borderId="33" xfId="0" applyFont="1" applyFill="1" applyBorder="1" applyAlignment="1">
      <alignment horizontal="center"/>
    </xf>
    <xf numFmtId="0" fontId="14" fillId="6" borderId="34" xfId="0" applyFont="1" applyFill="1" applyBorder="1" applyAlignment="1">
      <alignment horizontal="center"/>
    </xf>
    <xf numFmtId="0" fontId="14" fillId="6" borderId="39" xfId="0" applyFont="1" applyFill="1" applyBorder="1" applyAlignment="1">
      <alignment horizontal="center"/>
    </xf>
    <xf numFmtId="0" fontId="14" fillId="6" borderId="40" xfId="0" applyFont="1" applyFill="1" applyBorder="1" applyAlignment="1">
      <alignment horizontal="center"/>
    </xf>
    <xf numFmtId="0" fontId="14" fillId="6" borderId="41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14" fillId="6" borderId="32" xfId="0" applyFont="1" applyFill="1" applyBorder="1" applyAlignment="1">
      <alignment horizontal="center" wrapText="1"/>
    </xf>
    <xf numFmtId="0" fontId="14" fillId="6" borderId="34" xfId="0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3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9AA3F-791B-43E6-9138-70BFB6AAB272}">
  <sheetPr>
    <pageSetUpPr fitToPage="1"/>
  </sheetPr>
  <dimension ref="A1:K74"/>
  <sheetViews>
    <sheetView topLeftCell="A16" zoomScale="47" zoomScaleNormal="47" zoomScaleSheetLayoutView="49" workbookViewId="0">
      <selection activeCell="G37" sqref="G37"/>
    </sheetView>
  </sheetViews>
  <sheetFormatPr defaultRowHeight="14.4" x14ac:dyDescent="0.3"/>
  <cols>
    <col min="1" max="1" width="27.88671875" customWidth="1"/>
    <col min="2" max="2" width="39.6640625" customWidth="1"/>
    <col min="3" max="3" width="24.5546875" customWidth="1"/>
    <col min="4" max="4" width="26.21875" customWidth="1"/>
    <col min="5" max="5" width="25.44140625" customWidth="1"/>
    <col min="6" max="6" width="25.77734375" customWidth="1"/>
    <col min="7" max="7" width="25.33203125" customWidth="1"/>
    <col min="8" max="8" width="25.44140625" customWidth="1"/>
    <col min="9" max="9" width="24.77734375" customWidth="1"/>
    <col min="10" max="10" width="24.44140625" customWidth="1"/>
    <col min="15" max="15" width="13.33203125" customWidth="1"/>
    <col min="16" max="16" width="20" customWidth="1"/>
  </cols>
  <sheetData>
    <row r="1" spans="1:11" ht="14.4" customHeight="1" x14ac:dyDescent="0.3">
      <c r="A1" s="232" t="s">
        <v>198</v>
      </c>
      <c r="B1" s="233"/>
      <c r="C1" s="233"/>
      <c r="D1" s="233"/>
      <c r="E1" s="233"/>
      <c r="F1" s="233"/>
      <c r="G1" s="233"/>
      <c r="H1" s="233"/>
      <c r="I1" s="233"/>
      <c r="J1" s="234"/>
    </row>
    <row r="2" spans="1:11" ht="69" customHeight="1" thickBot="1" x14ac:dyDescent="0.35">
      <c r="A2" s="235"/>
      <c r="B2" s="236"/>
      <c r="C2" s="236"/>
      <c r="D2" s="236"/>
      <c r="E2" s="236"/>
      <c r="F2" s="236"/>
      <c r="G2" s="236"/>
      <c r="H2" s="236"/>
      <c r="I2" s="236"/>
      <c r="J2" s="237"/>
    </row>
    <row r="3" spans="1:11" ht="25.8" x14ac:dyDescent="0.5">
      <c r="A3" s="56"/>
      <c r="B3" s="238" t="s">
        <v>1</v>
      </c>
      <c r="C3" s="240">
        <v>2024</v>
      </c>
      <c r="D3" s="240">
        <v>2025</v>
      </c>
      <c r="E3" s="240">
        <v>2026</v>
      </c>
      <c r="F3" s="244">
        <v>2027</v>
      </c>
      <c r="G3" s="244">
        <v>2028</v>
      </c>
      <c r="H3" s="244">
        <v>2029</v>
      </c>
      <c r="I3" s="244">
        <v>2030</v>
      </c>
      <c r="J3" s="242">
        <v>2031</v>
      </c>
    </row>
    <row r="4" spans="1:11" ht="25.8" x14ac:dyDescent="0.5">
      <c r="A4" s="57"/>
      <c r="B4" s="239"/>
      <c r="C4" s="241"/>
      <c r="D4" s="241"/>
      <c r="E4" s="241"/>
      <c r="F4" s="240"/>
      <c r="G4" s="240"/>
      <c r="H4" s="240"/>
      <c r="I4" s="240"/>
      <c r="J4" s="243"/>
    </row>
    <row r="5" spans="1:11" ht="25.8" x14ac:dyDescent="0.5">
      <c r="A5" s="57" t="s">
        <v>15</v>
      </c>
      <c r="B5" s="58" t="s">
        <v>3</v>
      </c>
      <c r="C5" s="59">
        <v>1226.23</v>
      </c>
      <c r="D5" s="59">
        <v>1647.3</v>
      </c>
      <c r="E5" s="178">
        <v>2000</v>
      </c>
      <c r="F5" s="59">
        <v>2000</v>
      </c>
      <c r="G5" s="59">
        <v>2250</v>
      </c>
      <c r="H5" s="59">
        <v>2250</v>
      </c>
      <c r="I5" s="59">
        <v>2500</v>
      </c>
      <c r="J5" s="59">
        <v>2500</v>
      </c>
    </row>
    <row r="6" spans="1:11" ht="25.8" x14ac:dyDescent="0.5">
      <c r="A6" s="57"/>
      <c r="B6" s="60" t="s">
        <v>4</v>
      </c>
      <c r="C6" s="61">
        <v>1628.47</v>
      </c>
      <c r="D6" s="61">
        <v>2138</v>
      </c>
      <c r="E6" s="179">
        <v>2250</v>
      </c>
      <c r="F6" s="61">
        <v>2250</v>
      </c>
      <c r="G6" s="61">
        <v>2500</v>
      </c>
      <c r="H6" s="61">
        <v>2500</v>
      </c>
      <c r="I6" s="61">
        <v>2750</v>
      </c>
      <c r="J6" s="61">
        <v>2750</v>
      </c>
    </row>
    <row r="7" spans="1:11" ht="31.8" customHeight="1" x14ac:dyDescent="0.5">
      <c r="A7" s="57"/>
      <c r="B7" s="60" t="s">
        <v>172</v>
      </c>
      <c r="C7" s="61">
        <v>3648.99</v>
      </c>
      <c r="D7" s="61">
        <v>2606.69</v>
      </c>
      <c r="E7" s="179">
        <v>1000</v>
      </c>
      <c r="F7" s="61">
        <v>1000</v>
      </c>
      <c r="G7" s="61">
        <v>1000</v>
      </c>
      <c r="H7" s="61">
        <v>1000</v>
      </c>
      <c r="I7" s="61">
        <v>1000</v>
      </c>
      <c r="J7" s="61">
        <v>1000</v>
      </c>
    </row>
    <row r="8" spans="1:11" ht="25.8" x14ac:dyDescent="0.5">
      <c r="A8" s="57"/>
      <c r="B8" s="60" t="s">
        <v>11</v>
      </c>
      <c r="C8" s="61">
        <v>3048</v>
      </c>
      <c r="D8" s="61">
        <v>3200</v>
      </c>
      <c r="E8" s="179">
        <v>3500</v>
      </c>
      <c r="F8" s="61">
        <v>3500</v>
      </c>
      <c r="G8" s="61">
        <v>3500</v>
      </c>
      <c r="H8" s="61">
        <v>3500</v>
      </c>
      <c r="I8" s="61">
        <v>3500</v>
      </c>
      <c r="J8" s="61">
        <v>3500</v>
      </c>
    </row>
    <row r="9" spans="1:11" ht="35.4" customHeight="1" x14ac:dyDescent="0.5">
      <c r="A9" s="57"/>
      <c r="B9" s="60" t="s">
        <v>10</v>
      </c>
      <c r="C9" s="61">
        <v>486.67</v>
      </c>
      <c r="D9" s="61">
        <v>356.53</v>
      </c>
      <c r="E9" s="179">
        <v>500</v>
      </c>
      <c r="F9" s="61">
        <v>500</v>
      </c>
      <c r="G9" s="61">
        <v>500</v>
      </c>
      <c r="H9" s="61">
        <v>500</v>
      </c>
      <c r="I9" s="61">
        <v>500</v>
      </c>
      <c r="J9" s="61">
        <v>500</v>
      </c>
      <c r="K9" s="98"/>
    </row>
    <row r="10" spans="1:11" ht="29.4" customHeight="1" x14ac:dyDescent="0.5">
      <c r="A10" s="57"/>
      <c r="B10" s="60" t="s">
        <v>26</v>
      </c>
      <c r="C10" s="61">
        <v>2500</v>
      </c>
      <c r="D10" s="61">
        <v>525</v>
      </c>
      <c r="E10" s="179">
        <v>1020</v>
      </c>
      <c r="F10" s="61">
        <v>1020</v>
      </c>
      <c r="G10" s="61">
        <v>1020</v>
      </c>
      <c r="H10" s="61">
        <v>1500</v>
      </c>
      <c r="I10" s="61">
        <v>1500</v>
      </c>
      <c r="J10" s="61">
        <v>1500</v>
      </c>
    </row>
    <row r="11" spans="1:11" ht="25.8" x14ac:dyDescent="0.5">
      <c r="A11" s="57"/>
      <c r="B11" s="60" t="s">
        <v>27</v>
      </c>
      <c r="C11" s="61">
        <v>134.32</v>
      </c>
      <c r="D11" s="61"/>
      <c r="E11" s="179"/>
      <c r="F11" s="61"/>
      <c r="G11" s="61"/>
      <c r="H11" s="61"/>
      <c r="I11" s="61"/>
      <c r="J11" s="61"/>
    </row>
    <row r="12" spans="1:11" ht="29.4" customHeight="1" x14ac:dyDescent="0.5">
      <c r="A12" s="57"/>
      <c r="B12" s="60" t="s">
        <v>28</v>
      </c>
      <c r="C12" s="61">
        <v>6565.45</v>
      </c>
      <c r="D12" s="61">
        <v>284.63</v>
      </c>
      <c r="E12" s="179">
        <v>1500</v>
      </c>
      <c r="F12" s="61">
        <v>1500</v>
      </c>
      <c r="G12" s="61">
        <v>1500</v>
      </c>
      <c r="H12" s="61">
        <v>1500</v>
      </c>
      <c r="I12" s="61">
        <v>1500</v>
      </c>
      <c r="J12" s="61">
        <v>1500</v>
      </c>
    </row>
    <row r="13" spans="1:11" ht="25.8" x14ac:dyDescent="0.5">
      <c r="A13" s="57"/>
      <c r="B13" s="60" t="s">
        <v>54</v>
      </c>
      <c r="C13" s="61"/>
      <c r="D13" s="61">
        <v>1461.38</v>
      </c>
      <c r="E13" s="179">
        <v>1250</v>
      </c>
      <c r="F13" s="61">
        <v>1250</v>
      </c>
      <c r="G13" s="61">
        <v>1250</v>
      </c>
      <c r="H13" s="61">
        <v>1250</v>
      </c>
      <c r="I13" s="61">
        <v>1250</v>
      </c>
      <c r="J13" s="61">
        <v>1250</v>
      </c>
      <c r="K13" s="98"/>
    </row>
    <row r="14" spans="1:11" ht="54.6" customHeight="1" x14ac:dyDescent="0.5">
      <c r="A14" s="57"/>
      <c r="B14" s="60" t="s">
        <v>125</v>
      </c>
      <c r="C14" s="61">
        <v>786.34</v>
      </c>
      <c r="D14" s="61">
        <v>1980.92</v>
      </c>
      <c r="E14" s="179">
        <v>1000</v>
      </c>
      <c r="F14" s="61">
        <v>1000</v>
      </c>
      <c r="G14" s="61">
        <v>1000</v>
      </c>
      <c r="H14" s="61">
        <v>1000</v>
      </c>
      <c r="I14" s="61">
        <v>1000</v>
      </c>
      <c r="J14" s="61">
        <v>1000</v>
      </c>
      <c r="K14" s="98"/>
    </row>
    <row r="15" spans="1:11" ht="37.200000000000003" customHeight="1" x14ac:dyDescent="0.5">
      <c r="A15" s="57"/>
      <c r="B15" s="60" t="s">
        <v>61</v>
      </c>
      <c r="C15" s="61">
        <v>8271</v>
      </c>
      <c r="D15" s="61">
        <v>3887.5</v>
      </c>
      <c r="E15" s="179">
        <v>5000</v>
      </c>
      <c r="F15" s="61">
        <v>5000</v>
      </c>
      <c r="G15" s="61">
        <v>5000</v>
      </c>
      <c r="H15" s="61">
        <v>5000</v>
      </c>
      <c r="I15" s="61">
        <v>5000</v>
      </c>
      <c r="J15" s="61">
        <v>5000</v>
      </c>
    </row>
    <row r="16" spans="1:11" ht="37.200000000000003" customHeight="1" x14ac:dyDescent="0.5">
      <c r="A16" s="57"/>
      <c r="B16" s="60" t="s">
        <v>173</v>
      </c>
      <c r="C16" s="61">
        <v>2845</v>
      </c>
      <c r="D16" s="61">
        <v>10756.2</v>
      </c>
      <c r="E16" s="179">
        <v>12000</v>
      </c>
      <c r="F16" s="61">
        <v>0</v>
      </c>
      <c r="G16" s="61">
        <v>2500</v>
      </c>
      <c r="H16" s="61"/>
      <c r="I16" s="61">
        <v>2500</v>
      </c>
      <c r="J16" s="61"/>
    </row>
    <row r="17" spans="1:11" ht="31.8" customHeight="1" x14ac:dyDescent="0.5">
      <c r="A17" s="57"/>
      <c r="B17" s="60" t="s">
        <v>2</v>
      </c>
      <c r="C17" s="61">
        <v>136</v>
      </c>
      <c r="D17" s="61">
        <v>103.93</v>
      </c>
      <c r="E17" s="179">
        <v>500</v>
      </c>
      <c r="F17" s="61">
        <v>500</v>
      </c>
      <c r="G17" s="61">
        <v>500</v>
      </c>
      <c r="H17" s="61">
        <v>500</v>
      </c>
      <c r="I17" s="61">
        <v>500</v>
      </c>
      <c r="J17" s="61">
        <v>500</v>
      </c>
    </row>
    <row r="18" spans="1:11" ht="55.2" customHeight="1" x14ac:dyDescent="0.5">
      <c r="A18" s="57"/>
      <c r="B18" s="60" t="s">
        <v>124</v>
      </c>
      <c r="C18" s="61"/>
      <c r="D18" s="61"/>
      <c r="E18" s="179"/>
      <c r="F18" s="61">
        <v>350</v>
      </c>
      <c r="G18" s="61">
        <v>350</v>
      </c>
      <c r="H18" s="61">
        <v>350</v>
      </c>
      <c r="I18" s="61">
        <v>350</v>
      </c>
      <c r="J18" s="61">
        <v>350</v>
      </c>
    </row>
    <row r="19" spans="1:11" ht="55.2" customHeight="1" x14ac:dyDescent="0.5">
      <c r="A19" s="57"/>
      <c r="B19" s="60" t="s">
        <v>174</v>
      </c>
      <c r="C19" s="61">
        <v>740.01</v>
      </c>
      <c r="D19" s="61">
        <v>2500</v>
      </c>
      <c r="E19" s="179">
        <v>2500</v>
      </c>
      <c r="F19" s="61">
        <v>2000</v>
      </c>
      <c r="G19" s="61">
        <v>2000</v>
      </c>
      <c r="H19" s="61">
        <v>2000</v>
      </c>
      <c r="I19" s="61">
        <v>2000</v>
      </c>
      <c r="J19" s="61">
        <v>2000</v>
      </c>
    </row>
    <row r="20" spans="1:11" ht="40.799999999999997" customHeight="1" x14ac:dyDescent="0.5">
      <c r="A20" s="57"/>
      <c r="B20" s="60" t="s">
        <v>29</v>
      </c>
      <c r="C20" s="61">
        <v>3098.25</v>
      </c>
      <c r="D20" s="191">
        <v>2137.27</v>
      </c>
      <c r="E20" s="180">
        <v>4000</v>
      </c>
      <c r="F20" s="62">
        <v>4000</v>
      </c>
      <c r="G20" s="62">
        <v>4000</v>
      </c>
      <c r="H20" s="62">
        <v>4000</v>
      </c>
      <c r="I20" s="62">
        <v>4000</v>
      </c>
      <c r="J20" s="62">
        <v>4000</v>
      </c>
    </row>
    <row r="21" spans="1:11" ht="34.799999999999997" customHeight="1" x14ac:dyDescent="0.5">
      <c r="A21" s="57"/>
      <c r="B21" s="60" t="s">
        <v>7</v>
      </c>
      <c r="C21" s="61">
        <v>24030.98</v>
      </c>
      <c r="D21" s="61">
        <v>24503.49</v>
      </c>
      <c r="E21" s="179">
        <v>25000</v>
      </c>
      <c r="F21" s="61">
        <v>25000</v>
      </c>
      <c r="G21" s="61">
        <v>26000</v>
      </c>
      <c r="H21" s="61">
        <v>26000</v>
      </c>
      <c r="I21" s="61">
        <v>26000</v>
      </c>
      <c r="J21" s="61">
        <v>26000</v>
      </c>
    </row>
    <row r="22" spans="1:11" ht="45" customHeight="1" x14ac:dyDescent="0.5">
      <c r="A22" s="57"/>
      <c r="B22" s="60" t="s">
        <v>30</v>
      </c>
      <c r="C22" s="61">
        <v>854</v>
      </c>
      <c r="D22" s="61">
        <v>0</v>
      </c>
      <c r="E22" s="179">
        <v>0</v>
      </c>
      <c r="F22" s="61">
        <v>0</v>
      </c>
      <c r="G22" s="61">
        <v>0</v>
      </c>
      <c r="H22" s="61">
        <v>0</v>
      </c>
      <c r="I22" s="61">
        <v>0</v>
      </c>
      <c r="J22" s="61">
        <v>0</v>
      </c>
    </row>
    <row r="23" spans="1:11" ht="36.6" customHeight="1" x14ac:dyDescent="0.5">
      <c r="A23" s="57"/>
      <c r="B23" s="60" t="s">
        <v>9</v>
      </c>
      <c r="C23" s="61">
        <v>2704.69</v>
      </c>
      <c r="D23" s="61">
        <v>346.39</v>
      </c>
      <c r="E23" s="179">
        <v>600</v>
      </c>
      <c r="F23" s="61">
        <v>600</v>
      </c>
      <c r="G23" s="61">
        <v>600</v>
      </c>
      <c r="H23" s="61">
        <v>1000</v>
      </c>
      <c r="I23" s="61">
        <v>1000</v>
      </c>
      <c r="J23" s="61">
        <v>1000</v>
      </c>
    </row>
    <row r="24" spans="1:11" ht="25.8" x14ac:dyDescent="0.5">
      <c r="A24" s="57"/>
      <c r="B24" s="60" t="s">
        <v>8</v>
      </c>
      <c r="C24" s="61">
        <v>6898.2</v>
      </c>
      <c r="D24" s="61">
        <v>5801.55</v>
      </c>
      <c r="E24" s="179">
        <v>7000</v>
      </c>
      <c r="F24" s="61">
        <v>7000</v>
      </c>
      <c r="G24" s="61">
        <v>7000</v>
      </c>
      <c r="H24" s="61">
        <v>7000</v>
      </c>
      <c r="I24" s="61">
        <v>7000</v>
      </c>
      <c r="J24" s="61">
        <v>7000</v>
      </c>
    </row>
    <row r="25" spans="1:11" ht="46.2" customHeight="1" x14ac:dyDescent="0.5">
      <c r="A25" s="57"/>
      <c r="B25" s="60" t="s">
        <v>162</v>
      </c>
      <c r="C25" s="61">
        <v>604.62</v>
      </c>
      <c r="D25" s="61">
        <v>1794.98</v>
      </c>
      <c r="E25" s="179">
        <v>250</v>
      </c>
      <c r="F25" s="61">
        <v>250</v>
      </c>
      <c r="G25" s="61">
        <v>250</v>
      </c>
      <c r="H25" s="61">
        <v>250</v>
      </c>
      <c r="I25" s="61">
        <v>250</v>
      </c>
      <c r="J25" s="61">
        <v>250</v>
      </c>
    </row>
    <row r="26" spans="1:11" ht="46.2" customHeight="1" x14ac:dyDescent="0.5">
      <c r="A26" s="57"/>
      <c r="B26" s="60" t="s">
        <v>175</v>
      </c>
      <c r="C26" s="61">
        <v>6087.94</v>
      </c>
      <c r="D26" s="61"/>
      <c r="E26" s="179"/>
      <c r="F26" s="61"/>
      <c r="G26" s="61"/>
      <c r="H26" s="61"/>
      <c r="I26" s="61"/>
      <c r="J26" s="61"/>
    </row>
    <row r="27" spans="1:11" ht="25.8" x14ac:dyDescent="0.5">
      <c r="A27" s="57"/>
      <c r="B27" s="60" t="s">
        <v>31</v>
      </c>
      <c r="C27" s="61">
        <v>1077.3</v>
      </c>
      <c r="D27" s="61">
        <v>680.4</v>
      </c>
      <c r="E27" s="179">
        <v>1000</v>
      </c>
      <c r="F27" s="61">
        <v>1000</v>
      </c>
      <c r="G27" s="61">
        <v>1000</v>
      </c>
      <c r="H27" s="61">
        <v>1000</v>
      </c>
      <c r="I27" s="61">
        <v>1000</v>
      </c>
      <c r="J27" s="61">
        <v>1000</v>
      </c>
    </row>
    <row r="28" spans="1:11" ht="30.6" customHeight="1" x14ac:dyDescent="0.5">
      <c r="A28" s="57"/>
      <c r="B28" s="60" t="s">
        <v>32</v>
      </c>
      <c r="C28" s="61">
        <v>109.75</v>
      </c>
      <c r="D28" s="61">
        <v>250</v>
      </c>
      <c r="E28" s="179">
        <v>250</v>
      </c>
      <c r="F28" s="61">
        <v>250</v>
      </c>
      <c r="G28" s="61">
        <v>250</v>
      </c>
      <c r="H28" s="61">
        <v>250</v>
      </c>
      <c r="I28" s="61">
        <v>250</v>
      </c>
      <c r="J28" s="61">
        <v>250</v>
      </c>
    </row>
    <row r="29" spans="1:11" ht="49.2" customHeight="1" x14ac:dyDescent="0.5">
      <c r="A29" s="57"/>
      <c r="B29" s="60" t="s">
        <v>33</v>
      </c>
      <c r="C29" s="61">
        <v>112.5</v>
      </c>
      <c r="D29" s="61">
        <v>0</v>
      </c>
      <c r="E29" s="179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</row>
    <row r="30" spans="1:11" ht="49.2" customHeight="1" x14ac:dyDescent="0.5">
      <c r="A30" s="57"/>
      <c r="B30" s="60" t="s">
        <v>34</v>
      </c>
      <c r="C30" s="61">
        <v>5309.83</v>
      </c>
      <c r="D30" s="61">
        <v>0</v>
      </c>
      <c r="E30" s="179">
        <v>9600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206"/>
    </row>
    <row r="31" spans="1:11" ht="42" customHeight="1" x14ac:dyDescent="0.5">
      <c r="A31" s="57"/>
      <c r="B31" s="63" t="s">
        <v>25</v>
      </c>
      <c r="C31" s="64">
        <v>14643.31</v>
      </c>
      <c r="D31" s="64">
        <v>11393.85</v>
      </c>
      <c r="E31" s="181">
        <v>13500</v>
      </c>
      <c r="F31" s="64">
        <v>13500</v>
      </c>
      <c r="G31" s="64">
        <v>13500</v>
      </c>
      <c r="H31" s="64">
        <v>13500</v>
      </c>
      <c r="I31" s="64">
        <v>13500</v>
      </c>
      <c r="J31" s="64">
        <v>13500</v>
      </c>
    </row>
    <row r="32" spans="1:11" ht="42.6" customHeight="1" thickBot="1" x14ac:dyDescent="0.55000000000000004">
      <c r="A32" s="65"/>
      <c r="B32" s="66" t="s">
        <v>35</v>
      </c>
      <c r="C32" s="67">
        <v>3112</v>
      </c>
      <c r="D32" s="67">
        <v>3381</v>
      </c>
      <c r="E32" s="182">
        <v>3500</v>
      </c>
      <c r="F32" s="67">
        <v>3500</v>
      </c>
      <c r="G32" s="67">
        <v>3500</v>
      </c>
      <c r="H32" s="67">
        <v>3500</v>
      </c>
      <c r="I32" s="67">
        <v>3500</v>
      </c>
      <c r="J32" s="67">
        <v>3500</v>
      </c>
    </row>
    <row r="33" spans="1:11" ht="48" customHeight="1" x14ac:dyDescent="0.5">
      <c r="A33" s="68" t="s">
        <v>16</v>
      </c>
      <c r="B33" s="58" t="s">
        <v>36</v>
      </c>
      <c r="C33" s="59"/>
      <c r="D33" s="59"/>
      <c r="E33" s="178"/>
      <c r="F33" s="69">
        <v>4000</v>
      </c>
      <c r="G33" s="69"/>
      <c r="H33" s="69"/>
      <c r="I33" s="69"/>
      <c r="J33" s="70">
        <v>4000</v>
      </c>
    </row>
    <row r="34" spans="1:11" ht="58.2" customHeight="1" x14ac:dyDescent="0.5">
      <c r="A34" s="71"/>
      <c r="B34" s="60" t="s">
        <v>38</v>
      </c>
      <c r="C34" s="61"/>
      <c r="D34" s="61">
        <v>0</v>
      </c>
      <c r="E34" s="179">
        <v>1500</v>
      </c>
      <c r="F34" s="72"/>
      <c r="G34" s="72"/>
      <c r="H34" s="72"/>
      <c r="I34" s="72"/>
      <c r="J34" s="73"/>
    </row>
    <row r="35" spans="1:11" ht="33.6" customHeight="1" x14ac:dyDescent="0.5">
      <c r="A35" s="71"/>
      <c r="B35" s="60" t="s">
        <v>37</v>
      </c>
      <c r="C35" s="61"/>
      <c r="D35" s="61">
        <v>600</v>
      </c>
      <c r="E35" s="179">
        <v>7500</v>
      </c>
      <c r="F35" s="72">
        <v>10000</v>
      </c>
      <c r="G35" s="72"/>
      <c r="H35" s="72">
        <v>30000</v>
      </c>
      <c r="I35" s="72"/>
      <c r="J35" s="73"/>
      <c r="K35" s="98"/>
    </row>
    <row r="36" spans="1:11" ht="33.6" customHeight="1" x14ac:dyDescent="0.5">
      <c r="A36" s="71"/>
      <c r="B36" s="63" t="s">
        <v>123</v>
      </c>
      <c r="C36" s="64"/>
      <c r="D36" s="64"/>
      <c r="E36" s="181"/>
      <c r="F36" s="91"/>
      <c r="G36" s="91"/>
      <c r="H36" s="91"/>
      <c r="I36" s="91"/>
      <c r="J36" s="92"/>
      <c r="K36" s="98"/>
    </row>
    <row r="37" spans="1:11" ht="62.4" customHeight="1" thickBot="1" x14ac:dyDescent="0.55000000000000004">
      <c r="A37" s="74"/>
      <c r="B37" s="66" t="s">
        <v>57</v>
      </c>
      <c r="C37" s="67"/>
      <c r="D37" s="67"/>
      <c r="E37" s="182"/>
      <c r="F37" s="75"/>
      <c r="G37" s="75"/>
      <c r="H37" s="75"/>
      <c r="I37" s="75"/>
      <c r="J37" s="76"/>
    </row>
    <row r="38" spans="1:11" ht="25.8" x14ac:dyDescent="0.5">
      <c r="A38" s="77"/>
      <c r="B38" s="78"/>
      <c r="C38" s="59"/>
      <c r="D38" s="59"/>
      <c r="E38" s="178"/>
      <c r="F38" s="59"/>
      <c r="G38" s="59"/>
      <c r="H38" s="59"/>
      <c r="I38" s="59"/>
      <c r="J38" s="70"/>
    </row>
    <row r="39" spans="1:11" ht="25.8" x14ac:dyDescent="0.5">
      <c r="A39" s="79" t="s">
        <v>17</v>
      </c>
      <c r="B39" s="80"/>
      <c r="C39" s="61"/>
      <c r="D39" s="61"/>
      <c r="E39" s="179"/>
      <c r="F39" s="61"/>
      <c r="G39" s="61"/>
      <c r="H39" s="61"/>
      <c r="I39" s="61"/>
      <c r="J39" s="73"/>
    </row>
    <row r="40" spans="1:11" ht="25.8" x14ac:dyDescent="0.5">
      <c r="A40" s="79"/>
      <c r="B40" s="80"/>
      <c r="C40" s="61"/>
      <c r="D40" s="61"/>
      <c r="E40" s="179"/>
      <c r="F40" s="72"/>
      <c r="G40" s="72"/>
      <c r="H40" s="72"/>
      <c r="I40" s="72"/>
      <c r="J40" s="73"/>
    </row>
    <row r="41" spans="1:11" ht="26.4" thickBot="1" x14ac:dyDescent="0.55000000000000004">
      <c r="A41" s="81"/>
      <c r="B41" s="82" t="s">
        <v>12</v>
      </c>
      <c r="C41" s="83">
        <f t="shared" ref="C41:J41" si="0">SUM(C5:C40)</f>
        <v>100659.84999999999</v>
      </c>
      <c r="D41" s="192">
        <f t="shared" si="0"/>
        <v>82337.009999999995</v>
      </c>
      <c r="E41" s="83">
        <f t="shared" si="0"/>
        <v>107720</v>
      </c>
      <c r="F41" s="84">
        <f t="shared" si="0"/>
        <v>90970</v>
      </c>
      <c r="G41" s="84">
        <f t="shared" si="0"/>
        <v>80970</v>
      </c>
      <c r="H41" s="84">
        <f t="shared" si="0"/>
        <v>109350</v>
      </c>
      <c r="I41" s="84">
        <f t="shared" si="0"/>
        <v>82350</v>
      </c>
      <c r="J41" s="85">
        <f t="shared" si="0"/>
        <v>83850</v>
      </c>
    </row>
    <row r="42" spans="1:11" ht="25.8" x14ac:dyDescent="0.5">
      <c r="A42" s="77"/>
      <c r="B42" s="86"/>
      <c r="C42" s="173"/>
      <c r="D42" s="173"/>
      <c r="E42" s="183"/>
      <c r="F42" s="87"/>
      <c r="G42" s="87"/>
      <c r="H42" s="87"/>
      <c r="I42" s="87"/>
      <c r="J42" s="88"/>
    </row>
    <row r="43" spans="1:11" ht="25.8" x14ac:dyDescent="0.5">
      <c r="A43" s="79"/>
      <c r="B43" s="86" t="s">
        <v>14</v>
      </c>
      <c r="C43" s="173"/>
      <c r="D43" s="173"/>
      <c r="E43" s="183"/>
      <c r="F43" s="87"/>
      <c r="G43" s="87"/>
      <c r="H43" s="87"/>
      <c r="I43" s="87"/>
      <c r="J43" s="89"/>
    </row>
    <row r="44" spans="1:11" ht="25.8" x14ac:dyDescent="0.5">
      <c r="A44" s="79"/>
      <c r="B44" s="90" t="s">
        <v>22</v>
      </c>
      <c r="C44" s="61">
        <v>52970.49</v>
      </c>
      <c r="D44" s="61">
        <v>86465.58</v>
      </c>
      <c r="E44" s="179">
        <f t="shared" ref="E44:J44" si="1">+D56</f>
        <v>117385.26</v>
      </c>
      <c r="F44" s="61">
        <f t="shared" si="1"/>
        <v>130397.26000000001</v>
      </c>
      <c r="G44" s="61">
        <f t="shared" si="1"/>
        <v>160159.26</v>
      </c>
      <c r="H44" s="61">
        <f t="shared" si="1"/>
        <v>199921.26</v>
      </c>
      <c r="I44" s="61">
        <f t="shared" si="1"/>
        <v>211303.26</v>
      </c>
      <c r="J44" s="61">
        <f t="shared" si="1"/>
        <v>249685.26</v>
      </c>
    </row>
    <row r="45" spans="1:11" ht="25.8" x14ac:dyDescent="0.5">
      <c r="A45" s="79" t="s">
        <v>0</v>
      </c>
      <c r="B45" s="90" t="s">
        <v>143</v>
      </c>
      <c r="C45" s="61">
        <v>65320.56</v>
      </c>
      <c r="D45" s="61">
        <v>68739.39</v>
      </c>
      <c r="E45" s="179">
        <v>78732</v>
      </c>
      <c r="F45" s="72">
        <v>78732</v>
      </c>
      <c r="G45" s="72">
        <v>78732</v>
      </c>
      <c r="H45" s="72">
        <v>78732</v>
      </c>
      <c r="I45" s="72">
        <v>78732</v>
      </c>
      <c r="J45" s="73">
        <v>78732</v>
      </c>
    </row>
    <row r="46" spans="1:11" ht="25.8" x14ac:dyDescent="0.5">
      <c r="A46" s="79" t="s">
        <v>18</v>
      </c>
      <c r="B46" s="90" t="s">
        <v>177</v>
      </c>
      <c r="C46" s="61">
        <v>8141.18</v>
      </c>
      <c r="D46" s="61">
        <v>8475.9599999999991</v>
      </c>
      <c r="E46" s="179">
        <v>8000</v>
      </c>
      <c r="F46" s="72">
        <v>8000</v>
      </c>
      <c r="G46" s="72">
        <v>8000</v>
      </c>
      <c r="H46" s="72">
        <v>8000</v>
      </c>
      <c r="I46" s="72">
        <v>8000</v>
      </c>
      <c r="J46" s="73">
        <v>8000</v>
      </c>
    </row>
    <row r="47" spans="1:11" ht="25.8" x14ac:dyDescent="0.5">
      <c r="A47" s="79"/>
      <c r="B47" s="90" t="s">
        <v>144</v>
      </c>
      <c r="C47" s="61">
        <v>27070.77</v>
      </c>
      <c r="D47" s="61">
        <v>27000</v>
      </c>
      <c r="E47" s="179">
        <v>27000</v>
      </c>
      <c r="F47" s="72">
        <v>27000</v>
      </c>
      <c r="G47" s="72">
        <v>27000</v>
      </c>
      <c r="H47" s="72">
        <v>27000</v>
      </c>
      <c r="I47" s="72">
        <v>27000</v>
      </c>
      <c r="J47" s="73">
        <v>27000</v>
      </c>
      <c r="K47" s="98"/>
    </row>
    <row r="48" spans="1:11" ht="25.8" x14ac:dyDescent="0.5">
      <c r="A48" s="79"/>
      <c r="B48" s="90" t="s">
        <v>176</v>
      </c>
      <c r="C48" s="61">
        <v>13434.6</v>
      </c>
      <c r="D48" s="61">
        <v>8560.18</v>
      </c>
      <c r="E48" s="179">
        <v>7000</v>
      </c>
      <c r="F48" s="72">
        <v>7000</v>
      </c>
      <c r="G48" s="72">
        <v>7000</v>
      </c>
      <c r="H48" s="72">
        <v>7000</v>
      </c>
      <c r="I48" s="72">
        <v>7000</v>
      </c>
      <c r="J48" s="73">
        <v>7000</v>
      </c>
      <c r="K48" s="98"/>
    </row>
    <row r="49" spans="1:11" ht="25.8" x14ac:dyDescent="0.5">
      <c r="A49" s="79"/>
      <c r="B49" s="90" t="s">
        <v>183</v>
      </c>
      <c r="C49" s="61">
        <v>29881.41</v>
      </c>
      <c r="D49" s="61">
        <v>-1630</v>
      </c>
      <c r="E49" s="179"/>
      <c r="F49" s="72"/>
      <c r="G49" s="72"/>
      <c r="H49" s="72"/>
      <c r="I49" s="72"/>
      <c r="J49" s="73"/>
      <c r="K49" s="98"/>
    </row>
    <row r="50" spans="1:11" ht="25.8" x14ac:dyDescent="0.5">
      <c r="A50" s="79"/>
      <c r="B50" s="90" t="s">
        <v>183</v>
      </c>
      <c r="C50" s="61"/>
      <c r="D50" s="61">
        <v>2041</v>
      </c>
      <c r="E50" s="179"/>
      <c r="F50" s="72"/>
      <c r="G50" s="72"/>
      <c r="H50" s="72"/>
      <c r="I50" s="72"/>
      <c r="J50" s="73"/>
      <c r="K50" s="98"/>
    </row>
    <row r="51" spans="1:11" ht="25.8" x14ac:dyDescent="0.5">
      <c r="A51" s="79"/>
      <c r="B51" s="90" t="s">
        <v>151</v>
      </c>
      <c r="C51" s="61">
        <v>13167.71</v>
      </c>
      <c r="D51" s="61">
        <v>10185.16</v>
      </c>
      <c r="E51" s="179"/>
      <c r="F51" s="72"/>
      <c r="G51" s="72"/>
      <c r="H51" s="72"/>
      <c r="I51" s="72"/>
      <c r="J51" s="73"/>
      <c r="K51" s="98"/>
    </row>
    <row r="52" spans="1:11" ht="36" customHeight="1" x14ac:dyDescent="0.5">
      <c r="A52" s="79"/>
      <c r="B52" s="196" t="s">
        <v>62</v>
      </c>
      <c r="C52" s="61">
        <v>-22861.29</v>
      </c>
      <c r="D52" s="61">
        <v>-10115</v>
      </c>
      <c r="E52" s="179"/>
      <c r="F52" s="72"/>
      <c r="G52" s="72"/>
      <c r="H52" s="72"/>
      <c r="I52" s="72"/>
      <c r="J52" s="73"/>
      <c r="K52" s="112"/>
    </row>
    <row r="53" spans="1:11" ht="25.8" x14ac:dyDescent="0.5">
      <c r="A53" s="79"/>
      <c r="B53" s="90" t="s">
        <v>21</v>
      </c>
      <c r="C53" s="64">
        <f>-C41</f>
        <v>-100659.84999999999</v>
      </c>
      <c r="D53" s="64">
        <f>-D41</f>
        <v>-82337.009999999995</v>
      </c>
      <c r="E53" s="181">
        <f t="shared" ref="E53:J53" si="2">-E41</f>
        <v>-107720</v>
      </c>
      <c r="F53" s="64">
        <f t="shared" si="2"/>
        <v>-90970</v>
      </c>
      <c r="G53" s="64">
        <f t="shared" si="2"/>
        <v>-80970</v>
      </c>
      <c r="H53" s="64">
        <f t="shared" si="2"/>
        <v>-109350</v>
      </c>
      <c r="I53" s="64">
        <f t="shared" si="2"/>
        <v>-82350</v>
      </c>
      <c r="J53" s="64">
        <f t="shared" si="2"/>
        <v>-83850</v>
      </c>
    </row>
    <row r="54" spans="1:11" ht="25.8" x14ac:dyDescent="0.5">
      <c r="A54" s="79"/>
      <c r="B54" s="90"/>
      <c r="C54" s="64"/>
      <c r="D54" s="64"/>
      <c r="E54" s="181"/>
      <c r="F54" s="91"/>
      <c r="G54" s="91"/>
      <c r="H54" s="91"/>
      <c r="I54" s="91"/>
      <c r="J54" s="92"/>
    </row>
    <row r="55" spans="1:11" ht="25.8" x14ac:dyDescent="0.5">
      <c r="A55" s="79"/>
      <c r="B55" s="90"/>
      <c r="C55" s="64"/>
      <c r="D55" s="64"/>
      <c r="E55" s="181"/>
      <c r="F55" s="91"/>
      <c r="G55" s="91"/>
      <c r="H55" s="91"/>
      <c r="I55" s="91"/>
      <c r="J55" s="92"/>
    </row>
    <row r="56" spans="1:11" ht="55.2" customHeight="1" thickBot="1" x14ac:dyDescent="0.5">
      <c r="A56" s="33"/>
      <c r="B56" s="93" t="s">
        <v>13</v>
      </c>
      <c r="C56" s="95">
        <f>SUM(C44:C55)</f>
        <v>86465.579999999973</v>
      </c>
      <c r="D56" s="193">
        <f>SUM(D43:D53)</f>
        <v>117385.26</v>
      </c>
      <c r="E56" s="94">
        <f>SUM(E43:E53)</f>
        <v>130397.26000000001</v>
      </c>
      <c r="F56" s="96">
        <f>SUM(F44:F55)</f>
        <v>160159.26</v>
      </c>
      <c r="G56" s="96">
        <f>SUM(G44:G55)</f>
        <v>199921.26</v>
      </c>
      <c r="H56" s="96">
        <f>SUM(H44:H55)</f>
        <v>211303.26</v>
      </c>
      <c r="I56" s="96">
        <f>SUM(I44:I55)</f>
        <v>249685.26</v>
      </c>
      <c r="J56" s="97">
        <f>SUM(J44:J55)</f>
        <v>286567.26</v>
      </c>
      <c r="K56" s="98"/>
    </row>
    <row r="57" spans="1:11" ht="55.2" customHeight="1" x14ac:dyDescent="0.4">
      <c r="A57" s="168">
        <v>46004</v>
      </c>
      <c r="B57" s="11"/>
      <c r="C57" s="41"/>
      <c r="D57" s="166"/>
      <c r="E57" s="230" t="s">
        <v>208</v>
      </c>
      <c r="F57" s="41"/>
      <c r="G57" s="41"/>
      <c r="H57" s="41"/>
      <c r="I57" s="41"/>
      <c r="J57" s="41"/>
    </row>
    <row r="58" spans="1:11" ht="18" customHeight="1" x14ac:dyDescent="0.3">
      <c r="C58" s="41"/>
      <c r="D58" s="41"/>
      <c r="J58" s="11"/>
    </row>
    <row r="59" spans="1:11" ht="38.4" customHeight="1" x14ac:dyDescent="0.3">
      <c r="B59" s="11"/>
      <c r="C59" s="229"/>
      <c r="D59" s="41"/>
      <c r="E59" s="41"/>
      <c r="F59" s="41"/>
      <c r="G59" s="41"/>
      <c r="H59" s="41"/>
      <c r="I59" s="41"/>
      <c r="J59" s="41"/>
    </row>
    <row r="60" spans="1:11" x14ac:dyDescent="0.3">
      <c r="B60" s="11"/>
      <c r="C60" s="42"/>
      <c r="D60" s="42"/>
      <c r="E60" s="42"/>
      <c r="F60" s="42"/>
      <c r="G60" s="42"/>
      <c r="H60" s="42"/>
      <c r="I60" s="42"/>
      <c r="J60" s="42"/>
    </row>
    <row r="61" spans="1:11" x14ac:dyDescent="0.3">
      <c r="B61" s="11"/>
      <c r="C61" s="42"/>
      <c r="D61" s="42"/>
      <c r="E61" s="42"/>
      <c r="F61" s="42"/>
      <c r="G61" s="42"/>
      <c r="H61" s="42"/>
      <c r="I61" s="42"/>
      <c r="J61" s="42"/>
    </row>
    <row r="62" spans="1:11" x14ac:dyDescent="0.3">
      <c r="B62" s="11"/>
      <c r="C62" s="42"/>
      <c r="D62" s="42"/>
      <c r="E62" s="42"/>
      <c r="F62" s="42"/>
      <c r="G62" s="42"/>
      <c r="H62" s="42"/>
      <c r="I62" s="42"/>
      <c r="J62" s="42"/>
    </row>
    <row r="63" spans="1:11" x14ac:dyDescent="0.3">
      <c r="B63" s="11"/>
      <c r="C63" s="17"/>
      <c r="D63" s="17"/>
      <c r="E63" s="17"/>
      <c r="F63" s="17"/>
      <c r="G63" s="17"/>
      <c r="H63" s="17"/>
      <c r="I63" s="17"/>
      <c r="J63" s="17"/>
    </row>
    <row r="64" spans="1:11" x14ac:dyDescent="0.3">
      <c r="B64" s="11"/>
      <c r="C64" s="17"/>
      <c r="D64" s="17"/>
      <c r="E64" s="17"/>
      <c r="F64" s="17"/>
      <c r="G64" s="17"/>
      <c r="H64" s="17"/>
      <c r="I64" s="17"/>
      <c r="J64" s="17"/>
    </row>
    <row r="65" spans="2:10" x14ac:dyDescent="0.3">
      <c r="B65" s="11"/>
      <c r="C65" s="17"/>
      <c r="D65" s="17"/>
      <c r="E65" s="17"/>
      <c r="F65" s="17"/>
      <c r="G65" s="17"/>
      <c r="H65" s="17"/>
      <c r="I65" s="17"/>
      <c r="J65" s="17"/>
    </row>
    <row r="66" spans="2:10" x14ac:dyDescent="0.3">
      <c r="B66" s="11"/>
      <c r="C66" s="18"/>
      <c r="D66" s="18"/>
      <c r="E66" s="18"/>
      <c r="F66" s="18"/>
      <c r="G66" s="18"/>
      <c r="H66" s="18"/>
      <c r="I66" s="18"/>
      <c r="J66" s="18"/>
    </row>
    <row r="67" spans="2:10" x14ac:dyDescent="0.3">
      <c r="B67" s="19"/>
      <c r="C67" s="20"/>
      <c r="D67" s="20"/>
      <c r="E67" s="20"/>
      <c r="F67" s="20"/>
      <c r="G67" s="20"/>
      <c r="H67" s="20"/>
      <c r="I67" s="20"/>
      <c r="J67" s="20"/>
    </row>
    <row r="68" spans="2:10" x14ac:dyDescent="0.3">
      <c r="B68" s="19"/>
      <c r="C68" s="20"/>
      <c r="D68" s="20"/>
      <c r="E68" s="20"/>
      <c r="F68" s="20"/>
      <c r="G68" s="20"/>
      <c r="H68" s="20"/>
      <c r="I68" s="20"/>
      <c r="J68" s="20"/>
    </row>
    <row r="69" spans="2:10" x14ac:dyDescent="0.3">
      <c r="B69" s="19"/>
      <c r="C69" s="20"/>
      <c r="D69" s="20"/>
      <c r="E69" s="20"/>
      <c r="F69" s="20"/>
      <c r="G69" s="20"/>
      <c r="H69" s="20"/>
      <c r="I69" s="20"/>
      <c r="J69" s="20"/>
    </row>
    <row r="70" spans="2:10" x14ac:dyDescent="0.3">
      <c r="B70" s="19"/>
      <c r="C70" s="20"/>
      <c r="D70" s="20"/>
      <c r="E70" s="20"/>
      <c r="F70" s="20"/>
      <c r="G70" s="20"/>
      <c r="H70" s="20"/>
      <c r="I70" s="20"/>
      <c r="J70" s="20"/>
    </row>
    <row r="71" spans="2:10" x14ac:dyDescent="0.3">
      <c r="B71" s="19"/>
      <c r="C71" s="20"/>
      <c r="D71" s="20"/>
      <c r="E71" s="20"/>
      <c r="F71" s="20"/>
      <c r="G71" s="20"/>
      <c r="H71" s="20"/>
      <c r="I71" s="20"/>
      <c r="J71" s="20"/>
    </row>
    <row r="72" spans="2:10" x14ac:dyDescent="0.3">
      <c r="B72" s="19"/>
      <c r="C72" s="20"/>
      <c r="D72" s="20"/>
      <c r="E72" s="20"/>
      <c r="F72" s="20"/>
      <c r="G72" s="20"/>
      <c r="H72" s="20"/>
      <c r="I72" s="20"/>
      <c r="J72" s="20"/>
    </row>
    <row r="73" spans="2:10" x14ac:dyDescent="0.3">
      <c r="B73" s="19"/>
      <c r="C73" s="20"/>
      <c r="D73" s="20"/>
      <c r="E73" s="20"/>
      <c r="F73" s="20"/>
      <c r="G73" s="20"/>
      <c r="H73" s="20"/>
      <c r="I73" s="20"/>
      <c r="J73" s="20"/>
    </row>
    <row r="74" spans="2:10" x14ac:dyDescent="0.3">
      <c r="B74" s="21"/>
      <c r="C74" s="20"/>
      <c r="D74" s="20"/>
      <c r="E74" s="20"/>
      <c r="F74" s="20"/>
      <c r="G74" s="20"/>
      <c r="H74" s="20"/>
      <c r="I74" s="20"/>
      <c r="J74" s="20"/>
    </row>
  </sheetData>
  <mergeCells count="10">
    <mergeCell ref="A1:J2"/>
    <mergeCell ref="B3:B4"/>
    <mergeCell ref="C3:C4"/>
    <mergeCell ref="D3:D4"/>
    <mergeCell ref="E3:E4"/>
    <mergeCell ref="J3:J4"/>
    <mergeCell ref="H3:H4"/>
    <mergeCell ref="I3:I4"/>
    <mergeCell ref="G3:G4"/>
    <mergeCell ref="F3:F4"/>
  </mergeCells>
  <pageMargins left="0" right="0" top="0.75" bottom="0.75" header="0.3" footer="0.3"/>
  <pageSetup paperSize="5" scale="29" fitToHeight="0" orientation="portrait" r:id="rId1"/>
  <rowBreaks count="1" manualBreakCount="1">
    <brk id="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27C40-37DF-4D4F-8195-992A19495717}">
  <sheetPr>
    <pageSetUpPr fitToPage="1"/>
  </sheetPr>
  <dimension ref="A1:J26"/>
  <sheetViews>
    <sheetView zoomScaleNormal="100" workbookViewId="0">
      <selection activeCell="G14" sqref="G14"/>
    </sheetView>
  </sheetViews>
  <sheetFormatPr defaultRowHeight="14.4" x14ac:dyDescent="0.3"/>
  <cols>
    <col min="1" max="1" width="16" customWidth="1"/>
    <col min="2" max="2" width="14.44140625" customWidth="1"/>
    <col min="3" max="3" width="13.5546875" customWidth="1"/>
    <col min="4" max="5" width="11.6640625" customWidth="1"/>
    <col min="6" max="6" width="11.44140625" customWidth="1"/>
    <col min="7" max="7" width="12.109375" customWidth="1"/>
    <col min="8" max="8" width="12.44140625" customWidth="1"/>
    <col min="9" max="9" width="11.5546875" customWidth="1"/>
    <col min="10" max="10" width="16.109375" customWidth="1"/>
  </cols>
  <sheetData>
    <row r="1" spans="1:10" x14ac:dyDescent="0.3">
      <c r="A1" s="249" t="s">
        <v>199</v>
      </c>
      <c r="B1" s="250"/>
      <c r="C1" s="250"/>
      <c r="D1" s="250"/>
      <c r="E1" s="250"/>
      <c r="F1" s="250"/>
      <c r="G1" s="250"/>
      <c r="H1" s="250"/>
      <c r="I1" s="250"/>
      <c r="J1" s="251"/>
    </row>
    <row r="2" spans="1:10" ht="15" thickBot="1" x14ac:dyDescent="0.35">
      <c r="A2" s="252"/>
      <c r="B2" s="253"/>
      <c r="C2" s="253"/>
      <c r="D2" s="253"/>
      <c r="E2" s="253"/>
      <c r="F2" s="253"/>
      <c r="G2" s="253"/>
      <c r="H2" s="253"/>
      <c r="I2" s="253"/>
      <c r="J2" s="254"/>
    </row>
    <row r="3" spans="1:10" x14ac:dyDescent="0.3">
      <c r="A3" s="25"/>
      <c r="B3" s="255" t="s">
        <v>1</v>
      </c>
      <c r="C3" s="246">
        <v>2024</v>
      </c>
      <c r="D3" s="246">
        <v>2025</v>
      </c>
      <c r="E3" s="246">
        <v>2026</v>
      </c>
      <c r="F3" s="245">
        <v>2027</v>
      </c>
      <c r="G3" s="245">
        <v>2028</v>
      </c>
      <c r="H3" s="245">
        <v>2029</v>
      </c>
      <c r="I3" s="245">
        <v>2030</v>
      </c>
      <c r="J3" s="247">
        <v>2031</v>
      </c>
    </row>
    <row r="4" spans="1:10" x14ac:dyDescent="0.3">
      <c r="A4" s="26"/>
      <c r="B4" s="256"/>
      <c r="C4" s="257"/>
      <c r="D4" s="257"/>
      <c r="E4" s="257"/>
      <c r="F4" s="246"/>
      <c r="G4" s="246"/>
      <c r="H4" s="246"/>
      <c r="I4" s="246"/>
      <c r="J4" s="248"/>
    </row>
    <row r="5" spans="1:10" x14ac:dyDescent="0.3">
      <c r="A5" s="26" t="s">
        <v>15</v>
      </c>
      <c r="B5" s="22" t="s">
        <v>39</v>
      </c>
      <c r="C5" s="177">
        <v>649.38</v>
      </c>
      <c r="D5" s="177">
        <v>2906.77</v>
      </c>
      <c r="E5" s="184"/>
      <c r="F5" s="51"/>
      <c r="G5" s="51"/>
      <c r="H5" s="51"/>
      <c r="I5" s="51"/>
      <c r="J5" s="53"/>
    </row>
    <row r="6" spans="1:10" ht="15" thickBot="1" x14ac:dyDescent="0.35">
      <c r="A6" s="27"/>
      <c r="B6" s="13"/>
      <c r="C6" s="14"/>
      <c r="D6" s="14"/>
      <c r="E6" s="186"/>
      <c r="F6" s="14"/>
      <c r="G6" s="14"/>
      <c r="H6" s="14"/>
      <c r="I6" s="14"/>
      <c r="J6" s="15"/>
    </row>
    <row r="7" spans="1:10" ht="20.399999999999999" x14ac:dyDescent="0.3">
      <c r="A7" s="28"/>
      <c r="B7" s="22" t="s">
        <v>40</v>
      </c>
      <c r="C7" s="2"/>
      <c r="D7" s="2"/>
      <c r="E7" s="187">
        <v>241593.13</v>
      </c>
      <c r="F7" s="45"/>
      <c r="G7" s="45"/>
      <c r="H7" s="45"/>
      <c r="I7" s="45"/>
      <c r="J7" s="3"/>
    </row>
    <row r="8" spans="1:10" ht="20.399999999999999" x14ac:dyDescent="0.3">
      <c r="A8" s="29" t="s">
        <v>16</v>
      </c>
      <c r="B8" s="1" t="s">
        <v>205</v>
      </c>
      <c r="C8" s="4"/>
      <c r="D8" s="4"/>
      <c r="E8" s="185">
        <v>0</v>
      </c>
      <c r="F8" s="43">
        <v>22500</v>
      </c>
      <c r="G8" s="43"/>
      <c r="H8" s="43"/>
      <c r="I8" s="43"/>
      <c r="J8" s="5"/>
    </row>
    <row r="9" spans="1:10" ht="20.399999999999999" x14ac:dyDescent="0.3">
      <c r="A9" s="29"/>
      <c r="B9" s="1" t="s">
        <v>204</v>
      </c>
      <c r="C9" s="4"/>
      <c r="D9" s="4"/>
      <c r="E9" s="185"/>
      <c r="F9" s="43">
        <v>300000</v>
      </c>
      <c r="G9" s="43"/>
      <c r="H9" s="43"/>
      <c r="I9" s="43"/>
      <c r="J9" s="5"/>
    </row>
    <row r="10" spans="1:10" ht="20.399999999999999" x14ac:dyDescent="0.3">
      <c r="A10" s="29"/>
      <c r="B10" s="1" t="s">
        <v>188</v>
      </c>
      <c r="C10" s="4"/>
      <c r="D10" s="4"/>
      <c r="E10" s="185">
        <v>29905</v>
      </c>
      <c r="F10" s="43"/>
      <c r="G10" s="43"/>
      <c r="H10" s="43"/>
      <c r="I10" s="43"/>
      <c r="J10" s="5"/>
    </row>
    <row r="11" spans="1:10" x14ac:dyDescent="0.3">
      <c r="A11" s="29"/>
      <c r="B11" s="1" t="s">
        <v>207</v>
      </c>
      <c r="C11" s="4"/>
      <c r="D11" s="4"/>
      <c r="E11" s="185">
        <v>185000</v>
      </c>
      <c r="F11" s="43"/>
      <c r="G11" s="43"/>
      <c r="H11" s="43"/>
      <c r="I11" s="43"/>
      <c r="J11" s="5"/>
    </row>
    <row r="12" spans="1:10" ht="15" thickBot="1" x14ac:dyDescent="0.35">
      <c r="A12" s="30"/>
      <c r="B12" s="13"/>
      <c r="C12" s="14"/>
      <c r="D12" s="14"/>
      <c r="E12" s="186"/>
      <c r="F12" s="44"/>
      <c r="G12" s="44"/>
      <c r="H12" s="44"/>
      <c r="I12" s="44"/>
      <c r="J12" s="15"/>
    </row>
    <row r="13" spans="1:10" x14ac:dyDescent="0.3">
      <c r="A13" s="32" t="s">
        <v>17</v>
      </c>
      <c r="B13" s="34"/>
      <c r="C13" s="4"/>
      <c r="D13" s="4"/>
      <c r="E13" s="185"/>
      <c r="F13" s="4"/>
      <c r="G13" s="4"/>
      <c r="H13" s="4"/>
      <c r="I13" s="4"/>
      <c r="J13" s="5"/>
    </row>
    <row r="14" spans="1:10" x14ac:dyDescent="0.3">
      <c r="A14" s="32" t="s">
        <v>41</v>
      </c>
      <c r="B14" s="34"/>
      <c r="C14" s="4"/>
      <c r="D14" s="4"/>
      <c r="E14" s="185"/>
      <c r="F14" s="4"/>
      <c r="G14" s="4"/>
      <c r="H14" s="4"/>
      <c r="I14" s="4"/>
      <c r="J14" s="5"/>
    </row>
    <row r="15" spans="1:10" x14ac:dyDescent="0.3">
      <c r="A15" s="32" t="s">
        <v>42</v>
      </c>
      <c r="B15" s="34"/>
      <c r="C15" s="4"/>
      <c r="D15" s="4"/>
      <c r="E15" s="185"/>
      <c r="F15" s="4"/>
      <c r="G15" s="4"/>
      <c r="H15" s="4"/>
      <c r="I15" s="4"/>
      <c r="J15" s="5"/>
    </row>
    <row r="16" spans="1:10" x14ac:dyDescent="0.3">
      <c r="A16" s="32"/>
      <c r="B16" s="34"/>
      <c r="C16" s="4"/>
      <c r="D16" s="4"/>
      <c r="E16" s="185"/>
      <c r="F16" s="43"/>
      <c r="G16" s="43"/>
      <c r="H16" s="43"/>
      <c r="I16" s="43"/>
      <c r="J16" s="5"/>
    </row>
    <row r="17" spans="1:10" ht="15" thickBot="1" x14ac:dyDescent="0.35">
      <c r="A17" s="33"/>
      <c r="B17" s="36" t="s">
        <v>12</v>
      </c>
      <c r="C17" s="23">
        <f t="shared" ref="C17:J17" si="0">SUM(C5:C16)</f>
        <v>649.38</v>
      </c>
      <c r="D17" s="194">
        <f t="shared" si="0"/>
        <v>2906.77</v>
      </c>
      <c r="E17" s="23">
        <f t="shared" si="0"/>
        <v>456498.13</v>
      </c>
      <c r="F17" s="46">
        <f t="shared" si="0"/>
        <v>322500</v>
      </c>
      <c r="G17" s="46">
        <f t="shared" si="0"/>
        <v>0</v>
      </c>
      <c r="H17" s="46">
        <f t="shared" si="0"/>
        <v>0</v>
      </c>
      <c r="I17" s="46">
        <f t="shared" si="0"/>
        <v>0</v>
      </c>
      <c r="J17" s="24">
        <f t="shared" si="0"/>
        <v>0</v>
      </c>
    </row>
    <row r="18" spans="1:10" ht="13.8" customHeight="1" x14ac:dyDescent="0.3">
      <c r="A18" s="31"/>
      <c r="B18" s="6"/>
      <c r="C18" s="174"/>
      <c r="D18" s="174"/>
      <c r="E18" s="188"/>
      <c r="F18" s="47"/>
      <c r="G18" s="47"/>
      <c r="H18" s="47"/>
      <c r="I18" s="47"/>
      <c r="J18" s="7"/>
    </row>
    <row r="19" spans="1:10" x14ac:dyDescent="0.3">
      <c r="A19" s="32" t="s">
        <v>0</v>
      </c>
      <c r="B19" s="6" t="s">
        <v>14</v>
      </c>
      <c r="C19" s="174"/>
      <c r="D19" s="174"/>
      <c r="E19" s="188"/>
      <c r="F19" s="47"/>
      <c r="G19" s="47"/>
      <c r="H19" s="47"/>
      <c r="I19" s="47"/>
      <c r="J19" s="8"/>
    </row>
    <row r="20" spans="1:10" x14ac:dyDescent="0.3">
      <c r="A20" s="32" t="s">
        <v>18</v>
      </c>
      <c r="B20" s="12" t="s">
        <v>22</v>
      </c>
      <c r="C20" s="4">
        <v>19357.8</v>
      </c>
      <c r="D20" s="4">
        <v>32428.12</v>
      </c>
      <c r="E20" s="185">
        <f t="shared" ref="E20:J20" si="1">+D26</f>
        <v>40021.35</v>
      </c>
      <c r="F20" s="43">
        <f t="shared" si="1"/>
        <v>20616.349999999977</v>
      </c>
      <c r="G20" s="43">
        <f t="shared" si="1"/>
        <v>8616.3499999999767</v>
      </c>
      <c r="H20" s="43">
        <f t="shared" si="1"/>
        <v>19116.349999999977</v>
      </c>
      <c r="I20" s="43">
        <f t="shared" si="1"/>
        <v>29616.349999999977</v>
      </c>
      <c r="J20" s="5">
        <f t="shared" si="1"/>
        <v>40116.349999999977</v>
      </c>
    </row>
    <row r="21" spans="1:10" x14ac:dyDescent="0.3">
      <c r="A21" s="32"/>
      <c r="B21" s="12" t="s">
        <v>19</v>
      </c>
      <c r="C21" s="4">
        <v>13352.72</v>
      </c>
      <c r="D21" s="4">
        <v>10500</v>
      </c>
      <c r="E21" s="185">
        <v>10500</v>
      </c>
      <c r="F21" s="43">
        <v>10500</v>
      </c>
      <c r="G21" s="43">
        <v>10500</v>
      </c>
      <c r="H21" s="43">
        <v>10500</v>
      </c>
      <c r="I21" s="43">
        <v>10500</v>
      </c>
      <c r="J21" s="5">
        <v>10500</v>
      </c>
    </row>
    <row r="22" spans="1:10" x14ac:dyDescent="0.3">
      <c r="A22" s="32"/>
      <c r="B22" s="12" t="s">
        <v>20</v>
      </c>
      <c r="C22" s="4"/>
      <c r="D22" s="4"/>
      <c r="E22" s="185">
        <v>426593.13</v>
      </c>
      <c r="F22" s="43">
        <v>300000</v>
      </c>
      <c r="G22" s="43"/>
      <c r="H22" s="43"/>
      <c r="I22" s="43"/>
      <c r="J22" s="5"/>
    </row>
    <row r="23" spans="1:10" x14ac:dyDescent="0.3">
      <c r="A23" s="32"/>
      <c r="B23" s="12" t="s">
        <v>24</v>
      </c>
      <c r="C23" s="9"/>
      <c r="D23" s="9"/>
      <c r="E23" s="189"/>
      <c r="F23" s="48"/>
      <c r="G23" s="48"/>
      <c r="H23" s="48"/>
      <c r="I23" s="48"/>
      <c r="J23" s="10"/>
    </row>
    <row r="24" spans="1:10" x14ac:dyDescent="0.3">
      <c r="A24" s="32"/>
      <c r="B24" s="12" t="s">
        <v>21</v>
      </c>
      <c r="C24" s="9">
        <f t="shared" ref="C24:J24" si="2">-C17</f>
        <v>-649.38</v>
      </c>
      <c r="D24" s="9">
        <f t="shared" si="2"/>
        <v>-2906.77</v>
      </c>
      <c r="E24" s="189">
        <f t="shared" si="2"/>
        <v>-456498.13</v>
      </c>
      <c r="F24" s="48">
        <f t="shared" si="2"/>
        <v>-322500</v>
      </c>
      <c r="G24" s="48">
        <f t="shared" si="2"/>
        <v>0</v>
      </c>
      <c r="H24" s="48">
        <f t="shared" si="2"/>
        <v>0</v>
      </c>
      <c r="I24" s="48">
        <f t="shared" si="2"/>
        <v>0</v>
      </c>
      <c r="J24" s="10">
        <f t="shared" si="2"/>
        <v>0</v>
      </c>
    </row>
    <row r="25" spans="1:10" x14ac:dyDescent="0.3">
      <c r="A25" s="32"/>
      <c r="B25" s="12"/>
      <c r="C25" s="9"/>
      <c r="D25" s="9"/>
      <c r="E25" s="189"/>
      <c r="F25" s="48"/>
      <c r="G25" s="48"/>
      <c r="H25" s="48"/>
      <c r="I25" s="48"/>
      <c r="J25" s="10"/>
    </row>
    <row r="26" spans="1:10" ht="15" thickBot="1" x14ac:dyDescent="0.35">
      <c r="A26" s="33"/>
      <c r="B26" s="37" t="s">
        <v>13</v>
      </c>
      <c r="C26" s="39">
        <f>SUM(C20:C25)</f>
        <v>32061.139999999996</v>
      </c>
      <c r="D26" s="195">
        <f>SUM(D19:D24)</f>
        <v>40021.35</v>
      </c>
      <c r="E26" s="38">
        <f>SUM(E19:E24)</f>
        <v>20616.349999999977</v>
      </c>
      <c r="F26" s="49">
        <f>SUM(F20:F25)</f>
        <v>8616.3499999999767</v>
      </c>
      <c r="G26" s="49">
        <f>SUM(G20:G25)</f>
        <v>19116.349999999977</v>
      </c>
      <c r="H26" s="49">
        <f>SUM(H20:H25)</f>
        <v>29616.349999999977</v>
      </c>
      <c r="I26" s="49">
        <f>SUM(I20:I25)</f>
        <v>40116.349999999977</v>
      </c>
      <c r="J26" s="40">
        <f>SUM(J20:J25)</f>
        <v>50616.349999999977</v>
      </c>
    </row>
  </sheetData>
  <mergeCells count="10">
    <mergeCell ref="I3:I4"/>
    <mergeCell ref="J3:J4"/>
    <mergeCell ref="A1:J2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5" scale="9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2B510-92C2-49EB-970A-F0935E0DAD55}">
  <sheetPr>
    <pageSetUpPr fitToPage="1"/>
  </sheetPr>
  <dimension ref="A1:O49"/>
  <sheetViews>
    <sheetView topLeftCell="A16" zoomScaleNormal="100" workbookViewId="0">
      <selection activeCell="B26" sqref="B26"/>
    </sheetView>
  </sheetViews>
  <sheetFormatPr defaultRowHeight="14.4" x14ac:dyDescent="0.3"/>
  <cols>
    <col min="1" max="1" width="10.33203125" customWidth="1"/>
    <col min="2" max="2" width="28.6640625" customWidth="1"/>
    <col min="3" max="4" width="12.88671875" customWidth="1"/>
    <col min="5" max="5" width="11.77734375" customWidth="1"/>
    <col min="6" max="6" width="14" customWidth="1"/>
    <col min="7" max="7" width="13.88671875" customWidth="1"/>
    <col min="8" max="8" width="11.88671875" customWidth="1"/>
    <col min="9" max="9" width="13.5546875" customWidth="1"/>
    <col min="10" max="10" width="15.109375" customWidth="1"/>
    <col min="11" max="11" width="46.6640625" customWidth="1"/>
    <col min="12" max="12" width="12.6640625" customWidth="1"/>
    <col min="13" max="13" width="12.109375" customWidth="1"/>
    <col min="14" max="14" width="12" customWidth="1"/>
    <col min="15" max="15" width="13.21875" customWidth="1"/>
  </cols>
  <sheetData>
    <row r="1" spans="1:10" x14ac:dyDescent="0.3">
      <c r="A1" s="249" t="s">
        <v>200</v>
      </c>
      <c r="B1" s="250"/>
      <c r="C1" s="250"/>
      <c r="D1" s="250"/>
      <c r="E1" s="250"/>
      <c r="F1" s="250"/>
      <c r="G1" s="250"/>
      <c r="H1" s="250"/>
      <c r="I1" s="250"/>
      <c r="J1" s="251"/>
    </row>
    <row r="2" spans="1:10" ht="15" thickBot="1" x14ac:dyDescent="0.35">
      <c r="A2" s="252"/>
      <c r="B2" s="253"/>
      <c r="C2" s="253"/>
      <c r="D2" s="253"/>
      <c r="E2" s="253"/>
      <c r="F2" s="253"/>
      <c r="G2" s="253"/>
      <c r="H2" s="253"/>
      <c r="I2" s="253"/>
      <c r="J2" s="254"/>
    </row>
    <row r="3" spans="1:10" x14ac:dyDescent="0.3">
      <c r="A3" s="25"/>
      <c r="B3" s="259" t="s">
        <v>1</v>
      </c>
      <c r="C3" s="260">
        <v>2024</v>
      </c>
      <c r="D3" s="260">
        <v>2025</v>
      </c>
      <c r="E3" s="260">
        <v>2026</v>
      </c>
      <c r="F3" s="245">
        <v>2027</v>
      </c>
      <c r="G3" s="245">
        <v>2028</v>
      </c>
      <c r="H3" s="245">
        <v>2029</v>
      </c>
      <c r="I3" s="245">
        <v>2030</v>
      </c>
      <c r="J3" s="258">
        <v>2031</v>
      </c>
    </row>
    <row r="4" spans="1:10" x14ac:dyDescent="0.3">
      <c r="A4" s="26"/>
      <c r="B4" s="256"/>
      <c r="C4" s="257"/>
      <c r="D4" s="257"/>
      <c r="E4" s="257"/>
      <c r="F4" s="246"/>
      <c r="G4" s="246"/>
      <c r="H4" s="246"/>
      <c r="I4" s="246"/>
      <c r="J4" s="248"/>
    </row>
    <row r="5" spans="1:10" x14ac:dyDescent="0.3">
      <c r="A5" s="26" t="s">
        <v>15</v>
      </c>
      <c r="B5" s="22" t="s">
        <v>43</v>
      </c>
      <c r="C5" s="177">
        <v>22.72</v>
      </c>
      <c r="D5" s="177">
        <v>0</v>
      </c>
      <c r="E5" s="207">
        <v>0</v>
      </c>
      <c r="F5" s="177">
        <v>0</v>
      </c>
      <c r="G5" s="177">
        <v>0</v>
      </c>
      <c r="H5" s="177">
        <v>0</v>
      </c>
      <c r="I5" s="177">
        <v>0</v>
      </c>
      <c r="J5" s="208">
        <v>0</v>
      </c>
    </row>
    <row r="6" spans="1:10" x14ac:dyDescent="0.3">
      <c r="A6" s="26"/>
      <c r="B6" s="1" t="s">
        <v>192</v>
      </c>
      <c r="C6" s="177">
        <v>4369.93</v>
      </c>
      <c r="D6" s="177">
        <v>12831.06</v>
      </c>
      <c r="E6" s="207">
        <v>12000</v>
      </c>
      <c r="F6" s="177">
        <v>12000</v>
      </c>
      <c r="G6" s="177">
        <v>12000</v>
      </c>
      <c r="H6" s="177">
        <v>12000</v>
      </c>
      <c r="I6" s="177">
        <v>12000</v>
      </c>
      <c r="J6" s="208">
        <v>12000</v>
      </c>
    </row>
    <row r="7" spans="1:10" x14ac:dyDescent="0.3">
      <c r="A7" s="26"/>
      <c r="B7" s="1" t="s">
        <v>190</v>
      </c>
      <c r="C7" s="177"/>
      <c r="D7" s="177">
        <v>1580</v>
      </c>
      <c r="E7" s="207">
        <v>3500</v>
      </c>
      <c r="F7" s="177">
        <v>3500</v>
      </c>
      <c r="G7" s="177"/>
      <c r="H7" s="177">
        <v>3500</v>
      </c>
      <c r="I7" s="177"/>
      <c r="J7" s="208">
        <v>3500</v>
      </c>
    </row>
    <row r="8" spans="1:10" x14ac:dyDescent="0.3">
      <c r="A8" s="26"/>
      <c r="B8" s="1" t="s">
        <v>44</v>
      </c>
      <c r="C8" s="177">
        <v>320</v>
      </c>
      <c r="D8" s="177"/>
      <c r="E8" s="207"/>
      <c r="F8" s="177"/>
      <c r="G8" s="177"/>
      <c r="H8" s="177"/>
      <c r="I8" s="177"/>
      <c r="J8" s="208"/>
    </row>
    <row r="9" spans="1:10" x14ac:dyDescent="0.3">
      <c r="A9" s="26"/>
      <c r="B9" s="1" t="s">
        <v>45</v>
      </c>
      <c r="C9" s="177">
        <v>500</v>
      </c>
      <c r="D9" s="177"/>
      <c r="E9" s="207"/>
      <c r="F9" s="177"/>
      <c r="G9" s="177"/>
      <c r="H9" s="177"/>
      <c r="I9" s="177"/>
      <c r="J9" s="208"/>
    </row>
    <row r="10" spans="1:10" ht="20.399999999999999" x14ac:dyDescent="0.3">
      <c r="A10" s="26"/>
      <c r="B10" s="1" t="s">
        <v>191</v>
      </c>
      <c r="C10" s="177"/>
      <c r="D10" s="177">
        <v>7673.17</v>
      </c>
      <c r="E10" s="207">
        <v>10000</v>
      </c>
      <c r="F10" s="177">
        <v>10000</v>
      </c>
      <c r="G10" s="177">
        <v>10000</v>
      </c>
      <c r="H10" s="177">
        <v>10000</v>
      </c>
      <c r="I10" s="177">
        <v>10000</v>
      </c>
      <c r="J10" s="208">
        <v>10000</v>
      </c>
    </row>
    <row r="11" spans="1:10" x14ac:dyDescent="0.3">
      <c r="A11" s="26"/>
      <c r="B11" s="1" t="s">
        <v>127</v>
      </c>
      <c r="C11" s="177"/>
      <c r="D11" s="177">
        <v>0</v>
      </c>
      <c r="E11" s="207">
        <v>0</v>
      </c>
      <c r="F11" s="177">
        <v>0</v>
      </c>
      <c r="G11" s="177">
        <v>0</v>
      </c>
      <c r="H11" s="177">
        <v>0</v>
      </c>
      <c r="I11" s="177">
        <v>0</v>
      </c>
      <c r="J11" s="208">
        <v>0</v>
      </c>
    </row>
    <row r="12" spans="1:10" x14ac:dyDescent="0.3">
      <c r="A12" s="26"/>
      <c r="B12" s="1" t="s">
        <v>173</v>
      </c>
      <c r="C12" s="177"/>
      <c r="D12" s="177">
        <v>3510.6</v>
      </c>
      <c r="E12" s="207">
        <v>5900</v>
      </c>
      <c r="F12" s="177"/>
      <c r="G12" s="177">
        <v>4625</v>
      </c>
      <c r="H12" s="177"/>
      <c r="I12" s="177">
        <v>4625</v>
      </c>
      <c r="J12" s="208"/>
    </row>
    <row r="13" spans="1:10" x14ac:dyDescent="0.3">
      <c r="A13" s="26"/>
      <c r="B13" s="1" t="s">
        <v>60</v>
      </c>
      <c r="C13" s="177">
        <v>10000</v>
      </c>
      <c r="D13" s="177">
        <v>19955.63</v>
      </c>
      <c r="E13" s="207">
        <v>20000</v>
      </c>
      <c r="F13" s="177">
        <v>20000</v>
      </c>
      <c r="G13" s="177">
        <v>20000</v>
      </c>
      <c r="H13" s="177">
        <v>20000</v>
      </c>
      <c r="I13" s="177">
        <v>20000</v>
      </c>
      <c r="J13" s="208">
        <v>20000</v>
      </c>
    </row>
    <row r="14" spans="1:10" x14ac:dyDescent="0.3">
      <c r="A14" s="26"/>
      <c r="B14" s="54" t="s">
        <v>58</v>
      </c>
      <c r="C14" s="177"/>
      <c r="D14" s="177"/>
      <c r="E14" s="207"/>
      <c r="F14" s="177"/>
      <c r="G14" s="177"/>
      <c r="H14" s="177"/>
      <c r="I14" s="177"/>
      <c r="J14" s="208"/>
    </row>
    <row r="15" spans="1:10" x14ac:dyDescent="0.3">
      <c r="A15" s="26"/>
      <c r="B15" s="1" t="s">
        <v>29</v>
      </c>
      <c r="C15" s="177">
        <v>10000</v>
      </c>
      <c r="D15" s="177">
        <v>12883.49</v>
      </c>
      <c r="E15" s="207">
        <v>13000</v>
      </c>
      <c r="F15" s="177">
        <v>13000</v>
      </c>
      <c r="G15" s="177">
        <v>13000</v>
      </c>
      <c r="H15" s="177">
        <v>13000</v>
      </c>
      <c r="I15" s="177">
        <v>13000</v>
      </c>
      <c r="J15" s="208">
        <v>13000</v>
      </c>
    </row>
    <row r="16" spans="1:10" x14ac:dyDescent="0.3">
      <c r="A16" s="26"/>
      <c r="B16" s="1" t="s">
        <v>163</v>
      </c>
      <c r="C16" s="177">
        <v>15000</v>
      </c>
      <c r="D16" s="177">
        <v>4839.3999999999996</v>
      </c>
      <c r="E16" s="207">
        <v>6000</v>
      </c>
      <c r="F16" s="177">
        <v>6000</v>
      </c>
      <c r="G16" s="177">
        <v>9000</v>
      </c>
      <c r="H16" s="177">
        <v>9000</v>
      </c>
      <c r="I16" s="177">
        <v>9000</v>
      </c>
      <c r="J16" s="208">
        <v>9000</v>
      </c>
    </row>
    <row r="17" spans="1:15" x14ac:dyDescent="0.3">
      <c r="A17" s="26"/>
      <c r="B17" s="1" t="s">
        <v>9</v>
      </c>
      <c r="C17" s="177">
        <v>5250</v>
      </c>
      <c r="D17" s="177">
        <v>397.85</v>
      </c>
      <c r="E17" s="207">
        <v>1000</v>
      </c>
      <c r="F17" s="177">
        <v>1000</v>
      </c>
      <c r="G17" s="177">
        <v>1000</v>
      </c>
      <c r="H17" s="177">
        <v>1000</v>
      </c>
      <c r="I17" s="177">
        <v>1000</v>
      </c>
      <c r="J17" s="208">
        <v>1000</v>
      </c>
    </row>
    <row r="18" spans="1:15" x14ac:dyDescent="0.3">
      <c r="A18" s="26"/>
      <c r="B18" s="1" t="s">
        <v>8</v>
      </c>
      <c r="C18" s="177">
        <v>8200</v>
      </c>
      <c r="D18" s="177">
        <v>4316.8500000000004</v>
      </c>
      <c r="E18" s="207">
        <v>7500</v>
      </c>
      <c r="F18" s="177">
        <v>7500</v>
      </c>
      <c r="G18" s="177">
        <v>7500</v>
      </c>
      <c r="H18" s="177">
        <v>7500</v>
      </c>
      <c r="I18" s="177">
        <v>7500</v>
      </c>
      <c r="J18" s="208">
        <v>7500</v>
      </c>
    </row>
    <row r="19" spans="1:15" x14ac:dyDescent="0.3">
      <c r="A19" s="26"/>
      <c r="B19" s="1"/>
      <c r="C19" s="4"/>
      <c r="D19" s="4"/>
      <c r="E19" s="185"/>
      <c r="F19" s="4"/>
      <c r="G19" s="4"/>
      <c r="H19" s="4"/>
      <c r="I19" s="4"/>
      <c r="J19" s="5"/>
    </row>
    <row r="20" spans="1:15" ht="15" thickBot="1" x14ac:dyDescent="0.35">
      <c r="A20" s="27"/>
      <c r="B20" s="13" t="s">
        <v>46</v>
      </c>
      <c r="C20" s="14"/>
      <c r="D20" s="14"/>
      <c r="E20" s="186"/>
      <c r="F20" s="14"/>
      <c r="G20" s="14"/>
      <c r="H20" s="14"/>
      <c r="I20" s="14"/>
      <c r="J20" s="15"/>
    </row>
    <row r="21" spans="1:15" ht="20.399999999999999" x14ac:dyDescent="0.3">
      <c r="A21" s="161"/>
      <c r="B21" s="176" t="s">
        <v>180</v>
      </c>
      <c r="C21" s="2">
        <v>8650</v>
      </c>
      <c r="D21" s="2"/>
      <c r="E21" s="187"/>
      <c r="F21" s="2"/>
      <c r="G21" s="2"/>
      <c r="H21" s="2"/>
      <c r="I21" s="2"/>
      <c r="J21" s="2"/>
    </row>
    <row r="22" spans="1:15" x14ac:dyDescent="0.3">
      <c r="A22" s="29"/>
      <c r="B22" s="35" t="s">
        <v>88</v>
      </c>
      <c r="C22" s="2">
        <v>47254.1</v>
      </c>
      <c r="D22" s="2"/>
      <c r="E22" s="187"/>
      <c r="F22" s="2"/>
      <c r="G22" s="2"/>
      <c r="H22" s="2"/>
      <c r="I22" s="2">
        <v>60000</v>
      </c>
      <c r="J22" s="3"/>
      <c r="K22" s="20"/>
      <c r="L22" s="20"/>
      <c r="M22" s="20"/>
      <c r="N22" s="20"/>
      <c r="O22" s="20"/>
    </row>
    <row r="23" spans="1:15" ht="20.399999999999999" x14ac:dyDescent="0.3">
      <c r="A23" s="29" t="s">
        <v>16</v>
      </c>
      <c r="B23" s="34" t="s">
        <v>181</v>
      </c>
      <c r="C23" s="4"/>
      <c r="D23" s="4">
        <v>156600.57999999999</v>
      </c>
      <c r="E23" s="185"/>
      <c r="F23" s="4"/>
      <c r="G23" s="4">
        <v>40000</v>
      </c>
      <c r="H23" s="4"/>
      <c r="I23" s="4"/>
      <c r="J23" s="5"/>
    </row>
    <row r="24" spans="1:15" x14ac:dyDescent="0.3">
      <c r="A24" s="29"/>
      <c r="B24" s="34" t="s">
        <v>209</v>
      </c>
      <c r="C24" s="4"/>
      <c r="D24" s="4"/>
      <c r="E24" s="185">
        <v>47000</v>
      </c>
      <c r="F24" s="4"/>
      <c r="G24" s="4"/>
      <c r="H24" s="4"/>
      <c r="I24" s="4"/>
      <c r="J24" s="5"/>
    </row>
    <row r="25" spans="1:15" x14ac:dyDescent="0.3">
      <c r="A25" s="29"/>
      <c r="B25" s="34" t="s">
        <v>145</v>
      </c>
      <c r="C25" s="4"/>
      <c r="D25" s="4"/>
      <c r="E25" s="185"/>
      <c r="F25" s="4">
        <v>100000</v>
      </c>
      <c r="G25" s="4"/>
      <c r="H25" s="4"/>
      <c r="I25" s="4"/>
      <c r="J25" s="5"/>
    </row>
    <row r="26" spans="1:15" x14ac:dyDescent="0.3">
      <c r="A26" s="29"/>
      <c r="B26" s="34" t="s">
        <v>146</v>
      </c>
      <c r="C26" s="4"/>
      <c r="D26" s="4"/>
      <c r="E26" s="185">
        <v>92000</v>
      </c>
      <c r="F26" s="4"/>
      <c r="G26" s="4"/>
      <c r="H26" s="4"/>
      <c r="I26" s="4"/>
      <c r="J26" s="5"/>
    </row>
    <row r="27" spans="1:15" x14ac:dyDescent="0.3">
      <c r="A27" s="29"/>
      <c r="B27" s="34" t="s">
        <v>89</v>
      </c>
      <c r="C27" s="4"/>
      <c r="D27" s="4"/>
      <c r="E27" s="185"/>
      <c r="F27" s="4"/>
      <c r="G27" s="4">
        <v>147000</v>
      </c>
      <c r="H27" s="4"/>
      <c r="I27" s="4"/>
      <c r="J27" s="5"/>
    </row>
    <row r="28" spans="1:15" ht="13.8" customHeight="1" x14ac:dyDescent="0.3">
      <c r="A28" s="29"/>
      <c r="B28" s="34" t="s">
        <v>154</v>
      </c>
      <c r="C28" s="4"/>
      <c r="D28" s="4"/>
      <c r="E28" s="185"/>
      <c r="F28" s="4"/>
      <c r="G28" s="4"/>
      <c r="H28" s="4"/>
      <c r="I28" s="4"/>
      <c r="J28" s="5"/>
    </row>
    <row r="29" spans="1:15" x14ac:dyDescent="0.3">
      <c r="A29" s="29"/>
      <c r="B29" s="34" t="s">
        <v>90</v>
      </c>
      <c r="C29" s="4"/>
      <c r="D29" s="4"/>
      <c r="E29" s="185"/>
      <c r="F29" s="4"/>
      <c r="G29" s="4"/>
      <c r="H29" s="4"/>
      <c r="I29" s="4"/>
      <c r="J29" s="5"/>
    </row>
    <row r="30" spans="1:15" x14ac:dyDescent="0.3">
      <c r="A30" s="29"/>
      <c r="B30" s="34" t="s">
        <v>91</v>
      </c>
      <c r="C30" s="4"/>
      <c r="D30" s="4"/>
      <c r="E30" s="185"/>
      <c r="F30" s="4"/>
      <c r="G30" s="4">
        <v>30000</v>
      </c>
      <c r="H30" s="4"/>
      <c r="I30" s="4"/>
      <c r="J30" s="5"/>
    </row>
    <row r="31" spans="1:15" x14ac:dyDescent="0.3">
      <c r="A31" s="29"/>
      <c r="B31" s="34" t="s">
        <v>155</v>
      </c>
      <c r="C31" s="4"/>
      <c r="D31" s="4"/>
      <c r="E31" s="185"/>
      <c r="F31" s="4"/>
      <c r="G31" s="4"/>
      <c r="H31" s="4">
        <v>9000</v>
      </c>
      <c r="I31" s="4"/>
      <c r="J31" s="5"/>
    </row>
    <row r="32" spans="1:15" x14ac:dyDescent="0.3">
      <c r="A32" s="29"/>
      <c r="B32" s="34" t="s">
        <v>156</v>
      </c>
      <c r="C32" s="4"/>
      <c r="D32" s="4"/>
      <c r="E32" s="185"/>
      <c r="F32" s="4"/>
      <c r="G32" s="4"/>
      <c r="H32" s="4">
        <v>40000</v>
      </c>
      <c r="I32" s="4"/>
      <c r="J32" s="5"/>
    </row>
    <row r="33" spans="1:15" x14ac:dyDescent="0.3">
      <c r="A33" s="29"/>
      <c r="B33" s="34" t="s">
        <v>158</v>
      </c>
      <c r="C33" s="4"/>
      <c r="D33" s="4"/>
      <c r="E33" s="185"/>
      <c r="F33" s="4"/>
      <c r="G33" s="4"/>
      <c r="H33" s="4">
        <v>8000</v>
      </c>
      <c r="I33" s="4"/>
      <c r="J33" s="5"/>
    </row>
    <row r="34" spans="1:15" x14ac:dyDescent="0.3">
      <c r="A34" s="29"/>
      <c r="B34" s="34" t="s">
        <v>159</v>
      </c>
      <c r="C34" s="4"/>
      <c r="D34" s="4"/>
      <c r="E34" s="185"/>
      <c r="F34" s="4"/>
      <c r="G34" s="4"/>
      <c r="H34" s="4">
        <v>12000</v>
      </c>
      <c r="I34" s="4"/>
      <c r="J34" s="5"/>
    </row>
    <row r="35" spans="1:15" x14ac:dyDescent="0.3">
      <c r="A35" s="29"/>
      <c r="B35" s="34" t="s">
        <v>160</v>
      </c>
      <c r="C35" s="4"/>
      <c r="D35" s="4"/>
      <c r="E35" s="185"/>
      <c r="F35" s="4"/>
      <c r="G35" s="4"/>
      <c r="H35" s="4">
        <v>12000</v>
      </c>
      <c r="I35" s="4"/>
      <c r="J35" s="5"/>
    </row>
    <row r="36" spans="1:15" ht="15" thickBot="1" x14ac:dyDescent="0.35">
      <c r="A36" s="29"/>
      <c r="B36" s="34" t="s">
        <v>157</v>
      </c>
      <c r="C36" s="4"/>
      <c r="D36" s="4"/>
      <c r="E36" s="185"/>
      <c r="F36" s="4"/>
      <c r="G36" s="4"/>
      <c r="H36" s="4">
        <v>7000</v>
      </c>
      <c r="I36" s="4"/>
      <c r="J36" s="5"/>
    </row>
    <row r="37" spans="1:15" x14ac:dyDescent="0.3">
      <c r="A37" s="137"/>
      <c r="B37" s="140"/>
      <c r="C37" s="132"/>
      <c r="D37" s="132"/>
      <c r="E37" s="190"/>
      <c r="F37" s="132"/>
      <c r="G37" s="132"/>
      <c r="H37" s="132"/>
      <c r="I37" s="132"/>
      <c r="J37" s="133"/>
    </row>
    <row r="38" spans="1:15" x14ac:dyDescent="0.3">
      <c r="A38" s="138" t="s">
        <v>17</v>
      </c>
      <c r="B38" s="1"/>
      <c r="C38" s="4"/>
      <c r="D38" s="4"/>
      <c r="E38" s="185"/>
      <c r="F38" s="4"/>
      <c r="G38" s="4"/>
      <c r="H38" s="4"/>
      <c r="I38" s="4"/>
      <c r="J38" s="5"/>
      <c r="K38" s="20"/>
      <c r="L38" s="20"/>
      <c r="M38" s="20"/>
      <c r="N38" s="20"/>
      <c r="O38" s="20"/>
    </row>
    <row r="39" spans="1:15" ht="15" thickBot="1" x14ac:dyDescent="0.35">
      <c r="A39" s="139"/>
      <c r="B39" s="141" t="s">
        <v>12</v>
      </c>
      <c r="C39" s="39">
        <f t="shared" ref="C39:J39" si="0">SUM(C5:C38)</f>
        <v>109566.75</v>
      </c>
      <c r="D39" s="195">
        <f t="shared" si="0"/>
        <v>224588.63</v>
      </c>
      <c r="E39" s="39">
        <f t="shared" si="0"/>
        <v>217900</v>
      </c>
      <c r="F39" s="135">
        <f t="shared" si="0"/>
        <v>173000</v>
      </c>
      <c r="G39" s="135">
        <f t="shared" si="0"/>
        <v>294125</v>
      </c>
      <c r="H39" s="135">
        <f t="shared" si="0"/>
        <v>164000</v>
      </c>
      <c r="I39" s="135">
        <f t="shared" si="0"/>
        <v>137125</v>
      </c>
      <c r="J39" s="136">
        <f t="shared" si="0"/>
        <v>76000</v>
      </c>
    </row>
    <row r="40" spans="1:15" x14ac:dyDescent="0.3">
      <c r="A40" s="32" t="s">
        <v>0</v>
      </c>
      <c r="B40" s="6"/>
      <c r="C40" s="174"/>
      <c r="D40" s="174"/>
      <c r="E40" s="188"/>
      <c r="F40" s="47"/>
      <c r="G40" s="47"/>
      <c r="H40" s="47"/>
      <c r="I40" s="47"/>
      <c r="J40" s="8"/>
    </row>
    <row r="41" spans="1:15" x14ac:dyDescent="0.3">
      <c r="A41" s="32" t="s">
        <v>18</v>
      </c>
      <c r="B41" s="6" t="s">
        <v>14</v>
      </c>
      <c r="C41" s="174"/>
      <c r="D41" s="174"/>
      <c r="E41" s="188"/>
      <c r="F41" s="47"/>
      <c r="G41" s="47"/>
      <c r="H41" s="47"/>
      <c r="I41" s="47"/>
      <c r="J41" s="8"/>
    </row>
    <row r="42" spans="1:15" x14ac:dyDescent="0.3">
      <c r="A42" s="32"/>
      <c r="B42" s="12" t="s">
        <v>22</v>
      </c>
      <c r="C42" s="4">
        <v>190025.89</v>
      </c>
      <c r="D42" s="4">
        <v>301909.65999999997</v>
      </c>
      <c r="E42" s="185">
        <f t="shared" ref="E42:J42" si="1">+D49</f>
        <v>261611.75</v>
      </c>
      <c r="F42" s="43">
        <f t="shared" si="1"/>
        <v>193711.75</v>
      </c>
      <c r="G42" s="43">
        <f t="shared" si="1"/>
        <v>170711.75</v>
      </c>
      <c r="H42" s="43">
        <f t="shared" si="1"/>
        <v>26586.75</v>
      </c>
      <c r="I42" s="43">
        <f t="shared" si="1"/>
        <v>12586.75</v>
      </c>
      <c r="J42" s="5">
        <f t="shared" si="1"/>
        <v>25461.75</v>
      </c>
      <c r="K42" s="20"/>
      <c r="L42" s="20"/>
      <c r="M42" s="20"/>
      <c r="N42" s="20"/>
      <c r="O42" s="20"/>
    </row>
    <row r="43" spans="1:15" x14ac:dyDescent="0.3">
      <c r="A43" s="32"/>
      <c r="B43" s="12" t="s">
        <v>19</v>
      </c>
      <c r="C43" s="4">
        <v>149733.56</v>
      </c>
      <c r="D43" s="4">
        <v>186331.72</v>
      </c>
      <c r="E43" s="185">
        <v>150000</v>
      </c>
      <c r="F43" s="43">
        <v>150000</v>
      </c>
      <c r="G43" s="43">
        <v>150000</v>
      </c>
      <c r="H43" s="43">
        <v>150000</v>
      </c>
      <c r="I43" s="43">
        <v>150000</v>
      </c>
      <c r="J43" s="5">
        <v>150000</v>
      </c>
      <c r="K43" s="20"/>
      <c r="L43" s="20"/>
      <c r="M43" s="20"/>
      <c r="N43" s="20"/>
      <c r="O43" s="20"/>
    </row>
    <row r="44" spans="1:15" x14ac:dyDescent="0.3">
      <c r="A44" s="32"/>
      <c r="B44" s="12" t="s">
        <v>20</v>
      </c>
      <c r="C44" s="4"/>
      <c r="D44" s="4"/>
      <c r="E44" s="185"/>
      <c r="F44" s="43"/>
      <c r="G44" s="43"/>
      <c r="H44" s="43"/>
      <c r="I44" s="43"/>
      <c r="J44" s="5"/>
    </row>
    <row r="45" spans="1:15" x14ac:dyDescent="0.3">
      <c r="A45" s="32"/>
      <c r="B45" s="12" t="s">
        <v>24</v>
      </c>
      <c r="C45" s="9"/>
      <c r="D45" s="9"/>
      <c r="E45" s="189"/>
      <c r="F45" s="48"/>
      <c r="G45" s="48"/>
      <c r="H45" s="48"/>
      <c r="I45" s="48"/>
      <c r="J45" s="10"/>
    </row>
    <row r="46" spans="1:15" x14ac:dyDescent="0.3">
      <c r="A46" s="32"/>
      <c r="B46" s="12" t="s">
        <v>183</v>
      </c>
      <c r="C46" s="9">
        <v>78216.960000000006</v>
      </c>
      <c r="D46" s="9">
        <v>-2041</v>
      </c>
      <c r="E46" s="189"/>
      <c r="F46" s="48"/>
      <c r="G46" s="48"/>
      <c r="H46" s="48"/>
      <c r="I46" s="48"/>
      <c r="J46" s="10"/>
    </row>
    <row r="47" spans="1:15" x14ac:dyDescent="0.3">
      <c r="A47" s="32"/>
      <c r="B47" s="12" t="s">
        <v>21</v>
      </c>
      <c r="C47" s="9">
        <f t="shared" ref="C47:J47" si="2">-C39</f>
        <v>-109566.75</v>
      </c>
      <c r="D47" s="9">
        <f t="shared" si="2"/>
        <v>-224588.63</v>
      </c>
      <c r="E47" s="189">
        <f t="shared" si="2"/>
        <v>-217900</v>
      </c>
      <c r="F47" s="9">
        <f t="shared" si="2"/>
        <v>-173000</v>
      </c>
      <c r="G47" s="9">
        <f t="shared" si="2"/>
        <v>-294125</v>
      </c>
      <c r="H47" s="9">
        <f t="shared" si="2"/>
        <v>-164000</v>
      </c>
      <c r="I47" s="9">
        <f t="shared" si="2"/>
        <v>-137125</v>
      </c>
      <c r="J47" s="10">
        <f t="shared" si="2"/>
        <v>-76000</v>
      </c>
      <c r="K47" s="20"/>
      <c r="L47" s="20"/>
      <c r="M47" s="20"/>
      <c r="N47" s="20"/>
      <c r="O47" s="20"/>
    </row>
    <row r="48" spans="1:15" x14ac:dyDescent="0.3">
      <c r="A48" s="32"/>
      <c r="B48" s="12"/>
      <c r="C48" s="9"/>
      <c r="D48" s="9"/>
      <c r="E48" s="189"/>
      <c r="F48" s="48"/>
      <c r="G48" s="48"/>
      <c r="H48" s="48"/>
      <c r="I48" s="48"/>
      <c r="J48" s="10"/>
    </row>
    <row r="49" spans="1:15" ht="15" thickBot="1" x14ac:dyDescent="0.35">
      <c r="A49" s="33"/>
      <c r="B49" s="37" t="s">
        <v>13</v>
      </c>
      <c r="C49" s="39">
        <f>SUM(C42:C48)</f>
        <v>308409.66000000003</v>
      </c>
      <c r="D49" s="195">
        <f>SUM(D42:D48)</f>
        <v>261611.75</v>
      </c>
      <c r="E49" s="38">
        <f t="shared" ref="E49:J49" si="3">SUM(E42:E48)</f>
        <v>193711.75</v>
      </c>
      <c r="F49" s="49">
        <f t="shared" si="3"/>
        <v>170711.75</v>
      </c>
      <c r="G49" s="49">
        <f t="shared" si="3"/>
        <v>26586.75</v>
      </c>
      <c r="H49" s="49">
        <f t="shared" si="3"/>
        <v>12586.75</v>
      </c>
      <c r="I49" s="49">
        <f t="shared" si="3"/>
        <v>25461.75</v>
      </c>
      <c r="J49" s="40">
        <f t="shared" si="3"/>
        <v>99461.75</v>
      </c>
      <c r="K49" s="55"/>
      <c r="L49" s="55"/>
      <c r="M49" s="55"/>
      <c r="N49" s="55"/>
      <c r="O49" s="55"/>
    </row>
  </sheetData>
  <mergeCells count="10">
    <mergeCell ref="I3:I4"/>
    <mergeCell ref="J3:J4"/>
    <mergeCell ref="A1:J2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5" scale="4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59DB5-8C9E-4ACD-AF4C-3EC5E1F07047}">
  <sheetPr>
    <pageSetUpPr fitToPage="1"/>
  </sheetPr>
  <dimension ref="A1:K52"/>
  <sheetViews>
    <sheetView topLeftCell="A22" zoomScaleNormal="100" workbookViewId="0">
      <selection activeCell="E42" sqref="E42"/>
    </sheetView>
  </sheetViews>
  <sheetFormatPr defaultRowHeight="14.4" x14ac:dyDescent="0.3"/>
  <cols>
    <col min="2" max="2" width="13.44140625" customWidth="1"/>
    <col min="3" max="3" width="13.33203125" style="175" customWidth="1"/>
    <col min="4" max="4" width="13.5546875" style="175" customWidth="1"/>
    <col min="5" max="5" width="12.77734375" customWidth="1"/>
    <col min="6" max="6" width="11.6640625" customWidth="1"/>
    <col min="7" max="7" width="13.5546875" customWidth="1"/>
    <col min="8" max="8" width="12.77734375" customWidth="1"/>
    <col min="9" max="9" width="12.109375" customWidth="1"/>
    <col min="10" max="10" width="15.33203125" customWidth="1"/>
  </cols>
  <sheetData>
    <row r="1" spans="1:10" x14ac:dyDescent="0.3">
      <c r="A1" s="249" t="s">
        <v>201</v>
      </c>
      <c r="B1" s="250"/>
      <c r="C1" s="250"/>
      <c r="D1" s="250"/>
      <c r="E1" s="250"/>
      <c r="F1" s="250"/>
      <c r="G1" s="250"/>
      <c r="H1" s="250"/>
      <c r="I1" s="250"/>
      <c r="J1" s="251"/>
    </row>
    <row r="2" spans="1:10" ht="15" thickBot="1" x14ac:dyDescent="0.35">
      <c r="A2" s="252"/>
      <c r="B2" s="253"/>
      <c r="C2" s="253"/>
      <c r="D2" s="253"/>
      <c r="E2" s="253"/>
      <c r="F2" s="253"/>
      <c r="G2" s="253"/>
      <c r="H2" s="253"/>
      <c r="I2" s="253"/>
      <c r="J2" s="254"/>
    </row>
    <row r="3" spans="1:10" x14ac:dyDescent="0.3">
      <c r="A3" s="162"/>
      <c r="B3" s="259" t="s">
        <v>1</v>
      </c>
      <c r="C3" s="245">
        <v>2024</v>
      </c>
      <c r="D3" s="260">
        <v>2025</v>
      </c>
      <c r="E3" s="260">
        <v>2026</v>
      </c>
      <c r="F3" s="245">
        <v>2027</v>
      </c>
      <c r="G3" s="245">
        <v>2028</v>
      </c>
      <c r="H3" s="245">
        <v>2029</v>
      </c>
      <c r="I3" s="245">
        <v>2030</v>
      </c>
      <c r="J3" s="258">
        <v>2031</v>
      </c>
    </row>
    <row r="4" spans="1:10" x14ac:dyDescent="0.3">
      <c r="A4" s="163"/>
      <c r="B4" s="256"/>
      <c r="C4" s="246"/>
      <c r="D4" s="257"/>
      <c r="E4" s="257"/>
      <c r="F4" s="246"/>
      <c r="G4" s="246"/>
      <c r="H4" s="246"/>
      <c r="I4" s="246"/>
      <c r="J4" s="248"/>
    </row>
    <row r="5" spans="1:10" ht="20.399999999999999" x14ac:dyDescent="0.3">
      <c r="A5" s="163" t="s">
        <v>15</v>
      </c>
      <c r="B5" s="22" t="s">
        <v>47</v>
      </c>
      <c r="C5" s="177">
        <v>1491.81</v>
      </c>
      <c r="D5" s="177">
        <v>1599.04</v>
      </c>
      <c r="E5" s="207">
        <v>2500</v>
      </c>
      <c r="F5" s="177">
        <v>2500</v>
      </c>
      <c r="G5" s="177">
        <v>2500</v>
      </c>
      <c r="H5" s="177">
        <v>2500</v>
      </c>
      <c r="I5" s="177">
        <v>2500</v>
      </c>
      <c r="J5" s="208">
        <v>2500</v>
      </c>
    </row>
    <row r="6" spans="1:10" ht="20.399999999999999" x14ac:dyDescent="0.3">
      <c r="A6" s="163"/>
      <c r="B6" s="1" t="s">
        <v>48</v>
      </c>
      <c r="C6" s="177">
        <v>37777.65</v>
      </c>
      <c r="D6" s="177">
        <v>2930.54</v>
      </c>
      <c r="E6" s="207">
        <v>5000</v>
      </c>
      <c r="F6" s="177">
        <v>5000</v>
      </c>
      <c r="G6" s="177">
        <v>5000</v>
      </c>
      <c r="H6" s="177">
        <v>5000</v>
      </c>
      <c r="I6" s="177">
        <v>5000</v>
      </c>
      <c r="J6" s="208">
        <v>5000</v>
      </c>
    </row>
    <row r="7" spans="1:10" ht="20.399999999999999" x14ac:dyDescent="0.3">
      <c r="A7" s="163"/>
      <c r="B7" s="1" t="s">
        <v>49</v>
      </c>
      <c r="C7" s="50">
        <v>1307.1300000000001</v>
      </c>
      <c r="D7" s="177">
        <v>138</v>
      </c>
      <c r="E7" s="207">
        <v>10000</v>
      </c>
      <c r="F7" s="177">
        <v>10000</v>
      </c>
      <c r="G7" s="177">
        <v>10000</v>
      </c>
      <c r="H7" s="177">
        <v>10000</v>
      </c>
      <c r="I7" s="177">
        <v>10000</v>
      </c>
      <c r="J7" s="208">
        <v>10000</v>
      </c>
    </row>
    <row r="8" spans="1:10" x14ac:dyDescent="0.3">
      <c r="A8" s="163"/>
      <c r="B8" s="1" t="s">
        <v>23</v>
      </c>
      <c r="C8" s="50">
        <v>444</v>
      </c>
      <c r="D8" s="177">
        <v>1793.14</v>
      </c>
      <c r="E8" s="207">
        <v>1000</v>
      </c>
      <c r="F8" s="177">
        <v>1000</v>
      </c>
      <c r="G8" s="177">
        <v>1000</v>
      </c>
      <c r="H8" s="177">
        <v>1000</v>
      </c>
      <c r="I8" s="177">
        <v>1000</v>
      </c>
      <c r="J8" s="208">
        <v>1000</v>
      </c>
    </row>
    <row r="9" spans="1:10" x14ac:dyDescent="0.3">
      <c r="A9" s="163"/>
      <c r="B9" s="1" t="s">
        <v>50</v>
      </c>
      <c r="C9" s="50">
        <v>1710</v>
      </c>
      <c r="D9" s="212">
        <v>1943.75</v>
      </c>
      <c r="E9" s="207">
        <v>3000</v>
      </c>
      <c r="F9" s="177">
        <v>3000</v>
      </c>
      <c r="G9" s="177">
        <v>3000</v>
      </c>
      <c r="H9" s="177">
        <v>3000</v>
      </c>
      <c r="I9" s="177">
        <v>3000</v>
      </c>
      <c r="J9" s="208">
        <v>3000</v>
      </c>
    </row>
    <row r="10" spans="1:10" x14ac:dyDescent="0.3">
      <c r="A10" s="163"/>
      <c r="B10" s="1" t="s">
        <v>51</v>
      </c>
      <c r="C10" s="50">
        <v>584.38</v>
      </c>
      <c r="D10" s="177">
        <v>2500</v>
      </c>
      <c r="E10" s="207">
        <v>2500</v>
      </c>
      <c r="F10" s="177">
        <v>2500</v>
      </c>
      <c r="G10" s="177">
        <v>2500</v>
      </c>
      <c r="H10" s="177">
        <v>2500</v>
      </c>
      <c r="I10" s="177">
        <v>2500</v>
      </c>
      <c r="J10" s="208">
        <v>2500</v>
      </c>
    </row>
    <row r="11" spans="1:10" x14ac:dyDescent="0.3">
      <c r="A11" s="163"/>
      <c r="B11" s="1" t="s">
        <v>193</v>
      </c>
      <c r="C11" s="50"/>
      <c r="D11" s="177">
        <v>6458.07</v>
      </c>
      <c r="E11" s="207"/>
      <c r="F11" s="177"/>
      <c r="G11" s="177"/>
      <c r="H11" s="177"/>
      <c r="I11" s="177"/>
      <c r="J11" s="208"/>
    </row>
    <row r="12" spans="1:10" x14ac:dyDescent="0.3">
      <c r="A12" s="163"/>
      <c r="B12" s="1" t="s">
        <v>194</v>
      </c>
      <c r="C12" s="50"/>
      <c r="D12" s="177">
        <v>1579.7</v>
      </c>
      <c r="E12" s="207"/>
      <c r="F12" s="177"/>
      <c r="G12" s="177"/>
      <c r="H12" s="177"/>
      <c r="I12" s="177"/>
      <c r="J12" s="208"/>
    </row>
    <row r="13" spans="1:10" ht="22.2" customHeight="1" x14ac:dyDescent="0.3">
      <c r="A13" s="163"/>
      <c r="B13" s="1" t="s">
        <v>126</v>
      </c>
      <c r="C13" s="50"/>
      <c r="D13" s="177">
        <v>0</v>
      </c>
      <c r="E13" s="207">
        <v>1500</v>
      </c>
      <c r="F13" s="177">
        <v>1500</v>
      </c>
      <c r="G13" s="177">
        <v>1500</v>
      </c>
      <c r="H13" s="177">
        <v>1500</v>
      </c>
      <c r="I13" s="177">
        <v>1500</v>
      </c>
      <c r="J13" s="208">
        <v>1500</v>
      </c>
    </row>
    <row r="14" spans="1:10" ht="16.8" customHeight="1" x14ac:dyDescent="0.3">
      <c r="A14" s="163"/>
      <c r="B14" s="1" t="s">
        <v>184</v>
      </c>
      <c r="C14" s="50"/>
      <c r="D14" s="177">
        <v>1580</v>
      </c>
      <c r="E14" s="207">
        <v>3000</v>
      </c>
      <c r="F14" s="177"/>
      <c r="G14" s="177">
        <v>3000</v>
      </c>
      <c r="H14" s="177"/>
      <c r="I14" s="177">
        <v>3000</v>
      </c>
      <c r="J14" s="208"/>
    </row>
    <row r="15" spans="1:10" x14ac:dyDescent="0.3">
      <c r="A15" s="163"/>
      <c r="B15" s="1" t="s">
        <v>6</v>
      </c>
      <c r="C15" s="50">
        <v>736</v>
      </c>
      <c r="D15" s="177">
        <v>3887.5</v>
      </c>
      <c r="E15" s="207">
        <v>5000</v>
      </c>
      <c r="F15" s="177">
        <v>5000</v>
      </c>
      <c r="G15" s="177">
        <v>5000</v>
      </c>
      <c r="H15" s="177">
        <v>5000</v>
      </c>
      <c r="I15" s="177">
        <v>5000</v>
      </c>
      <c r="J15" s="208">
        <v>5000</v>
      </c>
    </row>
    <row r="16" spans="1:10" x14ac:dyDescent="0.3">
      <c r="A16" s="163"/>
      <c r="B16" s="1" t="s">
        <v>52</v>
      </c>
      <c r="C16" s="50">
        <v>70</v>
      </c>
      <c r="D16" s="177">
        <v>70</v>
      </c>
      <c r="E16" s="207">
        <v>70</v>
      </c>
      <c r="F16" s="177">
        <v>70</v>
      </c>
      <c r="G16" s="177">
        <v>70</v>
      </c>
      <c r="H16" s="177">
        <v>70</v>
      </c>
      <c r="I16" s="177">
        <v>70</v>
      </c>
      <c r="J16" s="208">
        <v>70</v>
      </c>
    </row>
    <row r="17" spans="1:10" x14ac:dyDescent="0.3">
      <c r="A17" s="163"/>
      <c r="B17" s="1" t="s">
        <v>60</v>
      </c>
      <c r="C17" s="50">
        <v>25000</v>
      </c>
      <c r="D17" s="177">
        <v>19458.28</v>
      </c>
      <c r="E17" s="207">
        <v>26000</v>
      </c>
      <c r="F17" s="177">
        <v>26000</v>
      </c>
      <c r="G17" s="177">
        <v>26000</v>
      </c>
      <c r="H17" s="177">
        <v>26000</v>
      </c>
      <c r="I17" s="177">
        <v>26000</v>
      </c>
      <c r="J17" s="208">
        <v>26000</v>
      </c>
    </row>
    <row r="18" spans="1:10" x14ac:dyDescent="0.3">
      <c r="A18" s="163"/>
      <c r="B18" s="54" t="s">
        <v>58</v>
      </c>
      <c r="C18" s="50"/>
      <c r="D18" s="177"/>
      <c r="E18" s="207"/>
      <c r="F18" s="177"/>
      <c r="G18" s="177"/>
      <c r="H18" s="177"/>
      <c r="I18" s="177"/>
      <c r="J18" s="208"/>
    </row>
    <row r="19" spans="1:10" x14ac:dyDescent="0.3">
      <c r="A19" s="163"/>
      <c r="B19" s="1" t="s">
        <v>29</v>
      </c>
      <c r="C19" s="50">
        <v>17000</v>
      </c>
      <c r="D19" s="177">
        <v>21472.52</v>
      </c>
      <c r="E19" s="207">
        <v>22000</v>
      </c>
      <c r="F19" s="177">
        <v>22000</v>
      </c>
      <c r="G19" s="177">
        <v>22000</v>
      </c>
      <c r="H19" s="177">
        <v>22000</v>
      </c>
      <c r="I19" s="177">
        <v>22000</v>
      </c>
      <c r="J19" s="208">
        <v>22000</v>
      </c>
    </row>
    <row r="20" spans="1:10" ht="20.399999999999999" x14ac:dyDescent="0.3">
      <c r="A20" s="163"/>
      <c r="B20" s="1" t="s">
        <v>163</v>
      </c>
      <c r="C20" s="50">
        <v>8262.5</v>
      </c>
      <c r="D20" s="177">
        <v>28886.82</v>
      </c>
      <c r="E20" s="207">
        <v>11400</v>
      </c>
      <c r="F20" s="177">
        <v>11400</v>
      </c>
      <c r="G20" s="177">
        <v>11400</v>
      </c>
      <c r="H20" s="177">
        <v>11400</v>
      </c>
      <c r="I20" s="177">
        <v>11400</v>
      </c>
      <c r="J20" s="208">
        <v>11400</v>
      </c>
    </row>
    <row r="21" spans="1:10" x14ac:dyDescent="0.3">
      <c r="A21" s="163"/>
      <c r="B21" s="1" t="s">
        <v>9</v>
      </c>
      <c r="C21" s="50">
        <v>8500</v>
      </c>
      <c r="D21" s="177">
        <v>468.2</v>
      </c>
      <c r="E21" s="207">
        <v>9000</v>
      </c>
      <c r="F21" s="177">
        <v>9000</v>
      </c>
      <c r="G21" s="177">
        <v>9000</v>
      </c>
      <c r="H21" s="177">
        <v>9000</v>
      </c>
      <c r="I21" s="177">
        <v>9000</v>
      </c>
      <c r="J21" s="208">
        <v>9000</v>
      </c>
    </row>
    <row r="22" spans="1:10" x14ac:dyDescent="0.3">
      <c r="A22" s="163"/>
      <c r="B22" s="1" t="s">
        <v>8</v>
      </c>
      <c r="C22" s="50">
        <v>11000</v>
      </c>
      <c r="D22" s="177">
        <v>4794.26</v>
      </c>
      <c r="E22" s="207">
        <v>6000</v>
      </c>
      <c r="F22" s="177">
        <v>6000</v>
      </c>
      <c r="G22" s="177">
        <v>6000</v>
      </c>
      <c r="H22" s="177">
        <v>6000</v>
      </c>
      <c r="I22" s="177">
        <v>6000</v>
      </c>
      <c r="J22" s="208">
        <v>6000</v>
      </c>
    </row>
    <row r="23" spans="1:10" x14ac:dyDescent="0.3">
      <c r="A23" s="163"/>
      <c r="B23" s="1" t="s">
        <v>25</v>
      </c>
      <c r="C23" s="4">
        <v>2300</v>
      </c>
      <c r="D23" s="209">
        <v>3007.16</v>
      </c>
      <c r="E23" s="210">
        <v>4000</v>
      </c>
      <c r="F23" s="209">
        <v>4000</v>
      </c>
      <c r="G23" s="209">
        <v>4000</v>
      </c>
      <c r="H23" s="209">
        <v>4000</v>
      </c>
      <c r="I23" s="209">
        <v>4000</v>
      </c>
      <c r="J23" s="211">
        <v>4000</v>
      </c>
    </row>
    <row r="24" spans="1:10" ht="15" thickBot="1" x14ac:dyDescent="0.35">
      <c r="A24" s="163"/>
      <c r="B24" s="13" t="s">
        <v>46</v>
      </c>
      <c r="C24" s="14"/>
      <c r="D24" s="14"/>
      <c r="E24" s="186"/>
      <c r="F24" s="14"/>
      <c r="G24" s="14"/>
      <c r="H24" s="14"/>
      <c r="I24" s="14"/>
      <c r="J24" s="15"/>
    </row>
    <row r="25" spans="1:10" x14ac:dyDescent="0.3">
      <c r="A25" s="160"/>
      <c r="B25" s="22" t="s">
        <v>53</v>
      </c>
      <c r="C25" s="2">
        <v>40517.56</v>
      </c>
      <c r="D25" s="2"/>
      <c r="E25" s="187"/>
      <c r="F25" s="2"/>
      <c r="G25" s="2"/>
      <c r="H25" s="2"/>
      <c r="I25" s="2"/>
      <c r="J25" s="3"/>
    </row>
    <row r="26" spans="1:10" ht="20.399999999999999" x14ac:dyDescent="0.3">
      <c r="A26" s="161"/>
      <c r="B26" s="1" t="s">
        <v>196</v>
      </c>
      <c r="C26" s="4">
        <v>2500</v>
      </c>
      <c r="D26" s="4"/>
      <c r="E26" s="185">
        <v>84856.33</v>
      </c>
      <c r="F26" s="4"/>
      <c r="G26" s="4"/>
      <c r="H26" s="4"/>
      <c r="I26" s="4"/>
      <c r="J26" s="5"/>
    </row>
    <row r="27" spans="1:10" ht="30.6" x14ac:dyDescent="0.3">
      <c r="A27" s="161"/>
      <c r="B27" s="22" t="s">
        <v>182</v>
      </c>
      <c r="C27" s="2"/>
      <c r="D27" s="4">
        <v>7673.17</v>
      </c>
      <c r="E27" s="187"/>
      <c r="F27" s="45"/>
      <c r="G27" s="45"/>
      <c r="H27" s="45"/>
      <c r="I27" s="45"/>
      <c r="J27" s="3"/>
    </row>
    <row r="28" spans="1:10" ht="20.399999999999999" x14ac:dyDescent="0.3">
      <c r="A28" s="161" t="s">
        <v>16</v>
      </c>
      <c r="B28" s="214" t="s">
        <v>195</v>
      </c>
      <c r="C28" s="213"/>
      <c r="D28" s="213">
        <v>2500</v>
      </c>
      <c r="E28" s="215"/>
      <c r="F28" s="216"/>
      <c r="G28" s="216"/>
      <c r="H28" s="216"/>
      <c r="I28" s="216"/>
      <c r="J28" s="217"/>
    </row>
    <row r="29" spans="1:10" ht="20.399999999999999" x14ac:dyDescent="0.3">
      <c r="A29" s="161"/>
      <c r="B29" s="158" t="s">
        <v>206</v>
      </c>
      <c r="C29" s="9"/>
      <c r="D29" s="9"/>
      <c r="E29" s="189">
        <v>56000</v>
      </c>
      <c r="F29" s="48"/>
      <c r="G29" s="48"/>
      <c r="H29" s="48"/>
      <c r="I29" s="48"/>
      <c r="J29" s="10"/>
    </row>
    <row r="30" spans="1:10" x14ac:dyDescent="0.3">
      <c r="A30" s="161"/>
      <c r="B30" s="158" t="s">
        <v>148</v>
      </c>
      <c r="C30" s="9"/>
      <c r="D30" s="9"/>
      <c r="E30" s="189"/>
      <c r="F30" s="48">
        <v>98000</v>
      </c>
      <c r="G30" s="48"/>
      <c r="H30" s="48"/>
      <c r="I30" s="48"/>
      <c r="J30" s="10"/>
    </row>
    <row r="31" spans="1:10" x14ac:dyDescent="0.3">
      <c r="A31" s="161"/>
      <c r="B31" s="158" t="s">
        <v>147</v>
      </c>
      <c r="C31" s="9"/>
      <c r="D31" s="9"/>
      <c r="E31" s="189"/>
      <c r="F31" s="48"/>
      <c r="G31" s="48"/>
      <c r="H31" s="48">
        <v>32000</v>
      </c>
      <c r="I31" s="48"/>
      <c r="J31" s="10"/>
    </row>
    <row r="32" spans="1:10" ht="20.399999999999999" x14ac:dyDescent="0.3">
      <c r="A32" s="161"/>
      <c r="B32" s="158" t="s">
        <v>149</v>
      </c>
      <c r="C32" s="9"/>
      <c r="D32" s="9"/>
      <c r="E32" s="189"/>
      <c r="F32" s="48"/>
      <c r="G32" s="48">
        <v>121000</v>
      </c>
      <c r="H32" s="48"/>
      <c r="I32" s="48"/>
      <c r="J32" s="10"/>
    </row>
    <row r="33" spans="1:11" ht="15" thickBot="1" x14ac:dyDescent="0.35">
      <c r="A33" s="164"/>
      <c r="B33" s="13" t="s">
        <v>150</v>
      </c>
      <c r="C33" s="14"/>
      <c r="D33" s="14"/>
      <c r="E33" s="186"/>
      <c r="F33" s="44"/>
      <c r="G33" s="44"/>
      <c r="H33" s="44"/>
      <c r="I33" s="44">
        <v>106000</v>
      </c>
      <c r="J33" s="15"/>
    </row>
    <row r="34" spans="1:11" x14ac:dyDescent="0.3">
      <c r="A34" s="160"/>
      <c r="B34" s="22" t="s">
        <v>185</v>
      </c>
      <c r="C34" s="4"/>
      <c r="D34" s="4">
        <v>0</v>
      </c>
      <c r="E34" s="185"/>
      <c r="F34" s="4">
        <v>1000</v>
      </c>
      <c r="G34" s="4">
        <v>1000</v>
      </c>
      <c r="H34" s="4">
        <v>1000</v>
      </c>
      <c r="I34" s="4">
        <v>1000</v>
      </c>
      <c r="J34" s="159">
        <v>1000</v>
      </c>
    </row>
    <row r="35" spans="1:11" x14ac:dyDescent="0.3">
      <c r="A35" s="161"/>
      <c r="B35" s="22" t="s">
        <v>152</v>
      </c>
      <c r="C35" s="2"/>
      <c r="D35" s="2"/>
      <c r="E35" s="187"/>
      <c r="F35" s="2"/>
      <c r="G35" s="2">
        <v>15000</v>
      </c>
      <c r="H35" s="2">
        <v>15000</v>
      </c>
      <c r="I35" s="2">
        <v>15000</v>
      </c>
      <c r="J35" s="3">
        <v>15000</v>
      </c>
    </row>
    <row r="36" spans="1:11" x14ac:dyDescent="0.3">
      <c r="A36" s="161" t="s">
        <v>17</v>
      </c>
      <c r="B36" s="22" t="s">
        <v>186</v>
      </c>
      <c r="C36" s="4"/>
      <c r="D36" s="4"/>
      <c r="E36" s="185"/>
      <c r="F36" s="4"/>
      <c r="G36" s="4"/>
      <c r="H36" s="4"/>
      <c r="I36" s="4"/>
      <c r="J36" s="159"/>
      <c r="K36" s="20"/>
    </row>
    <row r="37" spans="1:11" x14ac:dyDescent="0.3">
      <c r="A37" s="161"/>
      <c r="B37" s="22" t="s">
        <v>128</v>
      </c>
      <c r="C37" s="4">
        <v>19009.41</v>
      </c>
      <c r="D37" s="4">
        <v>20222.27</v>
      </c>
      <c r="E37" s="185">
        <v>21507.9</v>
      </c>
      <c r="F37" s="4"/>
      <c r="G37" s="4"/>
      <c r="H37" s="4"/>
      <c r="I37" s="4"/>
      <c r="J37" s="105"/>
      <c r="K37" s="20"/>
    </row>
    <row r="38" spans="1:11" x14ac:dyDescent="0.3">
      <c r="A38" s="161"/>
      <c r="B38" s="22" t="s">
        <v>129</v>
      </c>
      <c r="C38" s="4">
        <v>3851.88</v>
      </c>
      <c r="D38" s="4">
        <v>2639.02</v>
      </c>
      <c r="E38" s="185">
        <v>378.81</v>
      </c>
      <c r="F38" s="4"/>
      <c r="G38" s="4"/>
      <c r="H38" s="4"/>
      <c r="I38" s="4"/>
      <c r="J38" s="5"/>
    </row>
    <row r="39" spans="1:11" x14ac:dyDescent="0.3">
      <c r="A39" s="161"/>
      <c r="B39" s="22"/>
      <c r="C39" s="9"/>
      <c r="D39" s="9"/>
      <c r="E39" s="189"/>
      <c r="F39" s="48"/>
      <c r="G39" s="48"/>
      <c r="H39" s="48"/>
      <c r="I39" s="48"/>
      <c r="J39" s="10"/>
    </row>
    <row r="40" spans="1:11" ht="15" thickBot="1" x14ac:dyDescent="0.35">
      <c r="A40" s="164"/>
      <c r="B40" s="165" t="s">
        <v>12</v>
      </c>
      <c r="C40" s="23">
        <f t="shared" ref="C40:J40" si="0">SUM(C5:C38)</f>
        <v>182062.32</v>
      </c>
      <c r="D40" s="194">
        <f t="shared" si="0"/>
        <v>135601.44</v>
      </c>
      <c r="E40" s="23">
        <f t="shared" si="0"/>
        <v>274713.04000000004</v>
      </c>
      <c r="F40" s="46">
        <f t="shared" si="0"/>
        <v>207970</v>
      </c>
      <c r="G40" s="46">
        <f t="shared" si="0"/>
        <v>248970</v>
      </c>
      <c r="H40" s="46">
        <f t="shared" si="0"/>
        <v>156970</v>
      </c>
      <c r="I40" s="46">
        <f t="shared" si="0"/>
        <v>233970</v>
      </c>
      <c r="J40" s="24">
        <f t="shared" si="0"/>
        <v>124970</v>
      </c>
    </row>
    <row r="41" spans="1:11" x14ac:dyDescent="0.3">
      <c r="A41" s="137"/>
      <c r="B41" s="6"/>
      <c r="C41" s="174"/>
      <c r="D41" s="174"/>
      <c r="E41" s="188"/>
      <c r="F41" s="47"/>
      <c r="G41" s="47"/>
      <c r="H41" s="47"/>
      <c r="I41" s="47"/>
      <c r="J41" s="7"/>
    </row>
    <row r="42" spans="1:11" x14ac:dyDescent="0.3">
      <c r="A42" s="138"/>
      <c r="B42" s="6"/>
      <c r="C42" s="174"/>
      <c r="D42" s="174"/>
      <c r="E42" s="188"/>
      <c r="F42" s="47"/>
      <c r="G42" s="47"/>
      <c r="H42" s="47"/>
      <c r="I42" s="47"/>
      <c r="J42" s="7"/>
    </row>
    <row r="43" spans="1:11" x14ac:dyDescent="0.3">
      <c r="A43" s="138" t="s">
        <v>0</v>
      </c>
      <c r="B43" s="6"/>
      <c r="C43" s="174"/>
      <c r="D43" s="174"/>
      <c r="E43" s="188"/>
      <c r="F43" s="47"/>
      <c r="G43" s="47"/>
      <c r="H43" s="47"/>
      <c r="I43" s="47"/>
      <c r="J43" s="8"/>
    </row>
    <row r="44" spans="1:11" x14ac:dyDescent="0.3">
      <c r="A44" s="138" t="s">
        <v>18</v>
      </c>
      <c r="B44" s="6" t="s">
        <v>14</v>
      </c>
      <c r="C44" s="174"/>
      <c r="D44" s="174"/>
      <c r="E44" s="188"/>
      <c r="F44" s="47"/>
      <c r="G44" s="47"/>
      <c r="H44" s="47"/>
      <c r="I44" s="47"/>
      <c r="J44" s="8"/>
    </row>
    <row r="45" spans="1:11" x14ac:dyDescent="0.3">
      <c r="A45" s="138"/>
      <c r="B45" s="12" t="s">
        <v>22</v>
      </c>
      <c r="C45" s="4">
        <v>233669.77</v>
      </c>
      <c r="D45" s="4">
        <v>203617.15</v>
      </c>
      <c r="E45" s="185">
        <f t="shared" ref="E45:J45" si="1">+D52</f>
        <v>266606.57</v>
      </c>
      <c r="F45" s="43">
        <f>+E52</f>
        <v>218411.52999999997</v>
      </c>
      <c r="G45" s="43">
        <f>+F52</f>
        <v>236959.52999999997</v>
      </c>
      <c r="H45" s="43">
        <f t="shared" si="1"/>
        <v>214507.52999999997</v>
      </c>
      <c r="I45" s="43">
        <f t="shared" si="1"/>
        <v>284055.52999999997</v>
      </c>
      <c r="J45" s="5">
        <f t="shared" si="1"/>
        <v>276603.52999999997</v>
      </c>
    </row>
    <row r="46" spans="1:11" x14ac:dyDescent="0.3">
      <c r="A46" s="138"/>
      <c r="B46" s="12" t="s">
        <v>19</v>
      </c>
      <c r="C46" s="4">
        <v>217501.82</v>
      </c>
      <c r="D46" s="4">
        <v>222486.86</v>
      </c>
      <c r="E46" s="185">
        <v>226518</v>
      </c>
      <c r="F46" s="43">
        <v>226518</v>
      </c>
      <c r="G46" s="43">
        <v>226518</v>
      </c>
      <c r="H46" s="43">
        <v>226518</v>
      </c>
      <c r="I46" s="43">
        <v>226518</v>
      </c>
      <c r="J46" s="5">
        <v>226518</v>
      </c>
    </row>
    <row r="47" spans="1:11" x14ac:dyDescent="0.3">
      <c r="A47" s="138"/>
      <c r="B47" s="12" t="s">
        <v>20</v>
      </c>
      <c r="C47" s="4"/>
      <c r="D47" s="4"/>
      <c r="E47" s="185"/>
      <c r="F47" s="43"/>
      <c r="G47" s="43"/>
      <c r="H47" s="43"/>
      <c r="I47" s="43"/>
      <c r="J47" s="5"/>
    </row>
    <row r="48" spans="1:11" x14ac:dyDescent="0.3">
      <c r="A48" s="138"/>
      <c r="B48" s="12" t="s">
        <v>24</v>
      </c>
      <c r="C48" s="9"/>
      <c r="D48" s="9"/>
      <c r="E48" s="189"/>
      <c r="F48" s="48"/>
      <c r="G48" s="48"/>
      <c r="H48" s="48"/>
      <c r="I48" s="48"/>
      <c r="J48" s="10"/>
    </row>
    <row r="49" spans="1:10" x14ac:dyDescent="0.3">
      <c r="A49" s="138"/>
      <c r="B49" s="12" t="s">
        <v>183</v>
      </c>
      <c r="C49" s="9">
        <v>-65492.12</v>
      </c>
      <c r="D49" s="9">
        <v>-23896</v>
      </c>
      <c r="E49" s="189"/>
      <c r="F49" s="48"/>
      <c r="G49" s="48"/>
      <c r="H49" s="48"/>
      <c r="I49" s="48"/>
      <c r="J49" s="10"/>
    </row>
    <row r="50" spans="1:10" x14ac:dyDescent="0.3">
      <c r="A50" s="138"/>
      <c r="B50" s="12" t="s">
        <v>21</v>
      </c>
      <c r="C50" s="9">
        <f t="shared" ref="C50:J50" si="2">-C40</f>
        <v>-182062.32</v>
      </c>
      <c r="D50" s="9">
        <f t="shared" si="2"/>
        <v>-135601.44</v>
      </c>
      <c r="E50" s="189">
        <f t="shared" si="2"/>
        <v>-274713.04000000004</v>
      </c>
      <c r="F50" s="9">
        <f t="shared" si="2"/>
        <v>-207970</v>
      </c>
      <c r="G50" s="9">
        <f t="shared" si="2"/>
        <v>-248970</v>
      </c>
      <c r="H50" s="9">
        <f t="shared" si="2"/>
        <v>-156970</v>
      </c>
      <c r="I50" s="9">
        <f t="shared" si="2"/>
        <v>-233970</v>
      </c>
      <c r="J50" s="10">
        <f t="shared" si="2"/>
        <v>-124970</v>
      </c>
    </row>
    <row r="51" spans="1:10" x14ac:dyDescent="0.3">
      <c r="A51" s="138"/>
      <c r="B51" s="12"/>
      <c r="C51" s="9"/>
      <c r="D51" s="9"/>
      <c r="E51" s="189">
        <v>0</v>
      </c>
      <c r="F51" s="48"/>
      <c r="G51" s="48"/>
      <c r="H51" s="48"/>
      <c r="I51" s="48"/>
      <c r="J51" s="10"/>
    </row>
    <row r="52" spans="1:10" ht="15" thickBot="1" x14ac:dyDescent="0.35">
      <c r="A52" s="139"/>
      <c r="B52" s="37" t="s">
        <v>13</v>
      </c>
      <c r="C52" s="39">
        <f>SUM(C45:C51)</f>
        <v>203617.14999999997</v>
      </c>
      <c r="D52" s="195">
        <f>SUM(D45:D51)</f>
        <v>266606.57</v>
      </c>
      <c r="E52" s="38">
        <f>SUM(E45:E51)</f>
        <v>218411.52999999997</v>
      </c>
      <c r="F52" s="49">
        <f t="shared" ref="F52:J52" si="3">SUM(F45:F51)</f>
        <v>236959.52999999997</v>
      </c>
      <c r="G52" s="49">
        <f t="shared" si="3"/>
        <v>214507.52999999997</v>
      </c>
      <c r="H52" s="49">
        <f t="shared" si="3"/>
        <v>284055.52999999997</v>
      </c>
      <c r="I52" s="49">
        <f t="shared" si="3"/>
        <v>276603.52999999997</v>
      </c>
      <c r="J52" s="40">
        <f t="shared" si="3"/>
        <v>378151.52999999997</v>
      </c>
    </row>
  </sheetData>
  <mergeCells count="10">
    <mergeCell ref="I3:I4"/>
    <mergeCell ref="J3:J4"/>
    <mergeCell ref="A1:J2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5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E38B2-C851-447C-8B97-D2A0189FD778}">
  <sheetPr>
    <pageSetUpPr fitToPage="1"/>
  </sheetPr>
  <dimension ref="A1:N35"/>
  <sheetViews>
    <sheetView tabSelected="1" topLeftCell="A7" zoomScaleNormal="100" workbookViewId="0">
      <selection activeCell="D26" sqref="D26"/>
    </sheetView>
  </sheetViews>
  <sheetFormatPr defaultRowHeight="14.4" x14ac:dyDescent="0.3"/>
  <cols>
    <col min="2" max="3" width="11.21875" customWidth="1"/>
    <col min="4" max="4" width="12.77734375" customWidth="1"/>
    <col min="5" max="5" width="12.88671875" customWidth="1"/>
    <col min="6" max="6" width="14.21875" customWidth="1"/>
    <col min="7" max="7" width="13.33203125" customWidth="1"/>
    <col min="8" max="8" width="13.21875" customWidth="1"/>
    <col min="9" max="9" width="13.109375" customWidth="1"/>
    <col min="10" max="10" width="14.6640625" customWidth="1"/>
  </cols>
  <sheetData>
    <row r="1" spans="1:14" x14ac:dyDescent="0.3">
      <c r="A1" s="261" t="s">
        <v>202</v>
      </c>
      <c r="B1" s="261"/>
      <c r="C1" s="261"/>
      <c r="D1" s="261"/>
      <c r="E1" s="261"/>
      <c r="F1" s="261"/>
      <c r="G1" s="261"/>
      <c r="H1" s="261"/>
      <c r="I1" s="261"/>
      <c r="J1" s="261"/>
    </row>
    <row r="2" spans="1:14" ht="15" thickBot="1" x14ac:dyDescent="0.35">
      <c r="A2" s="262"/>
      <c r="B2" s="261"/>
      <c r="C2" s="261"/>
      <c r="D2" s="261"/>
      <c r="E2" s="261"/>
      <c r="F2" s="261"/>
      <c r="G2" s="261"/>
      <c r="H2" s="261"/>
      <c r="I2" s="261"/>
      <c r="J2" s="261"/>
    </row>
    <row r="3" spans="1:14" x14ac:dyDescent="0.3">
      <c r="A3" s="25"/>
      <c r="B3" s="263" t="s">
        <v>1</v>
      </c>
      <c r="C3" s="257">
        <v>2024</v>
      </c>
      <c r="D3" s="257">
        <v>2025</v>
      </c>
      <c r="E3" s="257">
        <v>2026</v>
      </c>
      <c r="F3" s="257">
        <v>2027</v>
      </c>
      <c r="G3" s="257">
        <v>2028</v>
      </c>
      <c r="H3" s="257">
        <v>2029</v>
      </c>
      <c r="I3" s="257">
        <v>2030</v>
      </c>
      <c r="J3" s="257">
        <v>2031</v>
      </c>
    </row>
    <row r="4" spans="1:14" x14ac:dyDescent="0.3">
      <c r="A4" s="26"/>
      <c r="B4" s="263"/>
      <c r="C4" s="257"/>
      <c r="D4" s="257"/>
      <c r="E4" s="257"/>
      <c r="F4" s="257"/>
      <c r="G4" s="257"/>
      <c r="H4" s="257"/>
      <c r="I4" s="257"/>
      <c r="J4" s="257"/>
    </row>
    <row r="5" spans="1:14" x14ac:dyDescent="0.3">
      <c r="A5" s="26" t="s">
        <v>15</v>
      </c>
      <c r="B5" s="34" t="s">
        <v>3</v>
      </c>
      <c r="C5" s="50">
        <v>771.05</v>
      </c>
      <c r="D5" s="50">
        <v>862.9</v>
      </c>
      <c r="E5" s="205">
        <v>1000</v>
      </c>
      <c r="F5" s="50">
        <v>1000</v>
      </c>
      <c r="G5" s="50">
        <v>1000</v>
      </c>
      <c r="H5" s="50">
        <v>1000</v>
      </c>
      <c r="I5" s="50">
        <v>1000</v>
      </c>
      <c r="J5" s="50">
        <v>1000</v>
      </c>
    </row>
    <row r="6" spans="1:14" x14ac:dyDescent="0.3">
      <c r="A6" s="26"/>
      <c r="B6" s="34" t="s">
        <v>4</v>
      </c>
      <c r="C6" s="50">
        <v>431.83</v>
      </c>
      <c r="D6" s="50">
        <v>491.16</v>
      </c>
      <c r="E6" s="205">
        <v>1000</v>
      </c>
      <c r="F6" s="50">
        <v>1000</v>
      </c>
      <c r="G6" s="50">
        <v>1000</v>
      </c>
      <c r="H6" s="50">
        <v>1000</v>
      </c>
      <c r="I6" s="50">
        <v>1000</v>
      </c>
      <c r="J6" s="50">
        <v>1000</v>
      </c>
    </row>
    <row r="7" spans="1:14" x14ac:dyDescent="0.3">
      <c r="A7" s="26"/>
      <c r="B7" s="218" t="s">
        <v>5</v>
      </c>
      <c r="C7" s="50">
        <v>40714.76</v>
      </c>
      <c r="D7" s="50">
        <v>37200</v>
      </c>
      <c r="E7" s="205">
        <v>0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175"/>
      <c r="L7" s="175"/>
      <c r="M7" s="175"/>
      <c r="N7" s="175"/>
    </row>
    <row r="8" spans="1:14" x14ac:dyDescent="0.3">
      <c r="A8" s="26"/>
      <c r="B8" s="34" t="s">
        <v>55</v>
      </c>
      <c r="C8" s="50">
        <v>3399.62</v>
      </c>
      <c r="D8" s="50">
        <v>0</v>
      </c>
      <c r="E8" s="205">
        <v>4000</v>
      </c>
      <c r="F8" s="50">
        <v>4000</v>
      </c>
      <c r="G8" s="50">
        <v>4000</v>
      </c>
      <c r="H8" s="50">
        <v>4000</v>
      </c>
      <c r="I8" s="50">
        <v>4000</v>
      </c>
      <c r="J8" s="50">
        <v>4000</v>
      </c>
    </row>
    <row r="9" spans="1:14" ht="16.8" customHeight="1" x14ac:dyDescent="0.3">
      <c r="A9" s="26"/>
      <c r="B9" s="34" t="s">
        <v>197</v>
      </c>
      <c r="C9" s="50"/>
      <c r="D9" s="50">
        <v>3011.49</v>
      </c>
      <c r="E9" s="205">
        <v>2500</v>
      </c>
      <c r="F9" s="50">
        <v>2500</v>
      </c>
      <c r="G9" s="50">
        <v>2500</v>
      </c>
      <c r="H9" s="50">
        <v>2500</v>
      </c>
      <c r="I9" s="50">
        <v>2500</v>
      </c>
      <c r="J9" s="50">
        <v>2500</v>
      </c>
    </row>
    <row r="10" spans="1:14" x14ac:dyDescent="0.3">
      <c r="A10" s="26"/>
      <c r="B10" s="34" t="s">
        <v>6</v>
      </c>
      <c r="C10" s="50"/>
      <c r="D10" s="50">
        <v>0</v>
      </c>
      <c r="E10" s="205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</row>
    <row r="11" spans="1:14" x14ac:dyDescent="0.3">
      <c r="A11" s="26"/>
      <c r="B11" s="34" t="s">
        <v>28</v>
      </c>
      <c r="C11" s="50">
        <v>0</v>
      </c>
      <c r="D11" s="50"/>
      <c r="E11" s="205"/>
      <c r="F11" s="50"/>
      <c r="G11" s="50"/>
      <c r="H11" s="50"/>
      <c r="I11" s="50"/>
      <c r="J11" s="50"/>
    </row>
    <row r="12" spans="1:14" x14ac:dyDescent="0.3">
      <c r="A12" s="26"/>
      <c r="B12" s="34" t="s">
        <v>184</v>
      </c>
      <c r="C12" s="50">
        <v>0</v>
      </c>
      <c r="D12" s="50">
        <v>500</v>
      </c>
      <c r="E12" s="205">
        <v>500</v>
      </c>
      <c r="F12" s="50"/>
      <c r="G12" s="50">
        <v>750</v>
      </c>
      <c r="H12" s="50"/>
      <c r="I12" s="50">
        <v>750</v>
      </c>
      <c r="J12" s="50"/>
    </row>
    <row r="13" spans="1:14" x14ac:dyDescent="0.3">
      <c r="A13" s="26"/>
      <c r="B13" s="34" t="s">
        <v>56</v>
      </c>
      <c r="C13" s="50">
        <v>0</v>
      </c>
      <c r="D13" s="50">
        <v>0</v>
      </c>
      <c r="E13" s="205">
        <v>2000</v>
      </c>
      <c r="F13" s="50">
        <v>2000</v>
      </c>
      <c r="G13" s="50">
        <v>2000</v>
      </c>
      <c r="H13" s="50">
        <v>2000</v>
      </c>
      <c r="I13" s="50">
        <v>2000</v>
      </c>
      <c r="J13" s="50">
        <v>2000</v>
      </c>
    </row>
    <row r="14" spans="1:14" ht="20.399999999999999" x14ac:dyDescent="0.3">
      <c r="A14" s="26"/>
      <c r="B14" s="34" t="s">
        <v>163</v>
      </c>
      <c r="C14" s="50">
        <v>0</v>
      </c>
      <c r="D14" s="50">
        <v>1445.26</v>
      </c>
      <c r="E14" s="205">
        <v>3000</v>
      </c>
      <c r="F14" s="50">
        <v>3000</v>
      </c>
      <c r="G14" s="50">
        <v>3000</v>
      </c>
      <c r="H14" s="50">
        <v>3000</v>
      </c>
      <c r="I14" s="50">
        <v>3000</v>
      </c>
      <c r="J14" s="50">
        <v>3000</v>
      </c>
    </row>
    <row r="15" spans="1:14" x14ac:dyDescent="0.3">
      <c r="A15" s="26"/>
      <c r="B15" s="34" t="s">
        <v>59</v>
      </c>
      <c r="C15" s="50">
        <v>5529.66</v>
      </c>
      <c r="D15" s="50">
        <v>2425.12</v>
      </c>
      <c r="E15" s="205">
        <v>2500</v>
      </c>
      <c r="F15" s="50">
        <v>2500</v>
      </c>
      <c r="G15" s="50">
        <v>2500</v>
      </c>
      <c r="H15" s="50">
        <v>2500</v>
      </c>
      <c r="I15" s="50">
        <v>2500</v>
      </c>
      <c r="J15" s="50">
        <v>2500</v>
      </c>
    </row>
    <row r="16" spans="1:14" x14ac:dyDescent="0.3">
      <c r="A16" s="26"/>
      <c r="B16" s="219" t="s">
        <v>58</v>
      </c>
      <c r="C16" s="50">
        <v>0</v>
      </c>
      <c r="D16" s="50"/>
      <c r="E16" s="205">
        <v>25000</v>
      </c>
      <c r="F16" s="50">
        <v>25000</v>
      </c>
      <c r="G16" s="50">
        <v>25000</v>
      </c>
      <c r="H16" s="50">
        <v>25000</v>
      </c>
      <c r="I16" s="50">
        <v>25000</v>
      </c>
      <c r="J16" s="50">
        <v>25000</v>
      </c>
    </row>
    <row r="17" spans="1:10" x14ac:dyDescent="0.3">
      <c r="A17" s="26"/>
      <c r="B17" s="34" t="s">
        <v>29</v>
      </c>
      <c r="C17" s="50">
        <v>5832.48</v>
      </c>
      <c r="D17" s="50">
        <v>6358.9</v>
      </c>
      <c r="E17" s="205">
        <v>6500</v>
      </c>
      <c r="F17" s="50">
        <v>6500</v>
      </c>
      <c r="G17" s="50">
        <v>6500</v>
      </c>
      <c r="H17" s="50">
        <v>6500</v>
      </c>
      <c r="I17" s="50">
        <v>6500</v>
      </c>
      <c r="J17" s="50">
        <v>6500</v>
      </c>
    </row>
    <row r="18" spans="1:10" x14ac:dyDescent="0.3">
      <c r="A18" s="26"/>
      <c r="B18" s="34" t="s">
        <v>8</v>
      </c>
      <c r="C18" s="4">
        <v>1185.8599999999999</v>
      </c>
      <c r="D18" s="50">
        <v>954.12</v>
      </c>
      <c r="E18" s="205">
        <v>4500</v>
      </c>
      <c r="F18" s="50">
        <v>4500</v>
      </c>
      <c r="G18" s="50">
        <v>4500</v>
      </c>
      <c r="H18" s="50">
        <v>4500</v>
      </c>
      <c r="I18" s="50">
        <v>4500</v>
      </c>
      <c r="J18" s="50">
        <v>4500</v>
      </c>
    </row>
    <row r="19" spans="1:10" x14ac:dyDescent="0.3">
      <c r="A19" s="26"/>
      <c r="B19" s="34" t="s">
        <v>9</v>
      </c>
      <c r="C19" s="4">
        <v>130.62</v>
      </c>
      <c r="D19" s="50">
        <v>90.98</v>
      </c>
      <c r="E19" s="205">
        <v>2500</v>
      </c>
      <c r="F19" s="50">
        <v>2500</v>
      </c>
      <c r="G19" s="50">
        <v>2500</v>
      </c>
      <c r="H19" s="50">
        <v>2500</v>
      </c>
      <c r="I19" s="50">
        <v>2500</v>
      </c>
      <c r="J19" s="50">
        <v>2500</v>
      </c>
    </row>
    <row r="20" spans="1:10" ht="15" thickBot="1" x14ac:dyDescent="0.35">
      <c r="A20" s="27"/>
      <c r="B20" s="220"/>
      <c r="C20" s="14"/>
      <c r="D20" s="14"/>
      <c r="E20" s="186"/>
      <c r="F20" s="14"/>
      <c r="G20" s="14"/>
      <c r="H20" s="14"/>
      <c r="I20" s="14"/>
      <c r="J20" s="14"/>
    </row>
    <row r="21" spans="1:10" ht="20.399999999999999" x14ac:dyDescent="0.3">
      <c r="A21" s="221" t="s">
        <v>16</v>
      </c>
      <c r="B21" s="35" t="s">
        <v>164</v>
      </c>
      <c r="C21" s="2"/>
      <c r="D21" s="2">
        <v>0</v>
      </c>
      <c r="E21" s="187">
        <v>2500</v>
      </c>
      <c r="F21" s="2"/>
      <c r="G21" s="2"/>
      <c r="H21" s="2"/>
      <c r="I21" s="2"/>
      <c r="J21" s="2"/>
    </row>
    <row r="22" spans="1:10" ht="15" thickBot="1" x14ac:dyDescent="0.35">
      <c r="A22" s="227"/>
      <c r="B22" s="34" t="s">
        <v>179</v>
      </c>
      <c r="C22" s="4"/>
      <c r="D22" s="4">
        <v>0</v>
      </c>
      <c r="E22" s="185">
        <v>150</v>
      </c>
      <c r="F22" s="4"/>
      <c r="G22" s="4"/>
      <c r="H22" s="4"/>
      <c r="I22" s="4"/>
      <c r="J22" s="4"/>
    </row>
    <row r="23" spans="1:10" x14ac:dyDescent="0.3">
      <c r="A23" s="31"/>
      <c r="B23" s="36" t="s">
        <v>12</v>
      </c>
      <c r="C23" s="198">
        <f t="shared" ref="C23:J23" si="0">SUM(C5:C22)</f>
        <v>57995.88</v>
      </c>
      <c r="D23" s="199">
        <f t="shared" si="0"/>
        <v>53339.930000000008</v>
      </c>
      <c r="E23" s="198">
        <f t="shared" si="0"/>
        <v>57650</v>
      </c>
      <c r="F23" s="198">
        <f t="shared" si="0"/>
        <v>54500</v>
      </c>
      <c r="G23" s="198">
        <f t="shared" si="0"/>
        <v>55250</v>
      </c>
      <c r="H23" s="198">
        <f t="shared" si="0"/>
        <v>54500</v>
      </c>
      <c r="I23" s="198">
        <f t="shared" si="0"/>
        <v>55250</v>
      </c>
      <c r="J23" s="198">
        <f t="shared" si="0"/>
        <v>54500</v>
      </c>
    </row>
    <row r="24" spans="1:10" x14ac:dyDescent="0.3">
      <c r="A24" s="32" t="s">
        <v>0</v>
      </c>
      <c r="B24" s="222" t="s">
        <v>14</v>
      </c>
      <c r="C24" s="4"/>
      <c r="D24" s="200"/>
      <c r="E24" s="201"/>
      <c r="F24" s="202"/>
      <c r="G24" s="202"/>
      <c r="H24" s="202"/>
      <c r="I24" s="202"/>
      <c r="J24" s="202"/>
    </row>
    <row r="25" spans="1:10" x14ac:dyDescent="0.3">
      <c r="A25" s="32" t="s">
        <v>18</v>
      </c>
      <c r="B25" s="223" t="s">
        <v>22</v>
      </c>
      <c r="C25" s="4">
        <v>59860.94</v>
      </c>
      <c r="D25" s="4">
        <v>34048.74</v>
      </c>
      <c r="E25" s="185">
        <f t="shared" ref="E25:J25" si="1">+D32</f>
        <v>65342.63999999997</v>
      </c>
      <c r="F25" s="4">
        <f t="shared" si="1"/>
        <v>27692.63999999997</v>
      </c>
      <c r="G25" s="4">
        <f t="shared" si="1"/>
        <v>-6807.3600000000297</v>
      </c>
      <c r="H25" s="4">
        <f t="shared" si="1"/>
        <v>-42057.36000000003</v>
      </c>
      <c r="I25" s="4">
        <f t="shared" si="1"/>
        <v>-76557.36000000003</v>
      </c>
      <c r="J25" s="4">
        <f t="shared" si="1"/>
        <v>-111807.36000000003</v>
      </c>
    </row>
    <row r="26" spans="1:10" x14ac:dyDescent="0.3">
      <c r="A26" s="32"/>
      <c r="B26" s="223" t="s">
        <v>19</v>
      </c>
      <c r="C26" s="4">
        <v>36250</v>
      </c>
      <c r="D26" s="4">
        <v>70668.649999999994</v>
      </c>
      <c r="E26" s="185">
        <v>20000</v>
      </c>
      <c r="F26" s="4">
        <v>20000</v>
      </c>
      <c r="G26" s="4">
        <v>20000</v>
      </c>
      <c r="H26" s="4">
        <v>20000</v>
      </c>
      <c r="I26" s="4">
        <v>20000</v>
      </c>
      <c r="J26" s="4">
        <v>20000</v>
      </c>
    </row>
    <row r="27" spans="1:10" x14ac:dyDescent="0.3">
      <c r="A27" s="32"/>
      <c r="B27" s="223" t="s">
        <v>20</v>
      </c>
      <c r="C27" s="4"/>
      <c r="D27" s="4"/>
      <c r="E27" s="185"/>
      <c r="F27" s="4"/>
      <c r="G27" s="4"/>
      <c r="H27" s="4"/>
      <c r="I27" s="4"/>
      <c r="J27" s="4"/>
    </row>
    <row r="28" spans="1:10" x14ac:dyDescent="0.3">
      <c r="A28" s="32"/>
      <c r="B28" s="224" t="s">
        <v>178</v>
      </c>
      <c r="C28" s="4">
        <f>-C23</f>
        <v>-57995.88</v>
      </c>
      <c r="D28" s="4">
        <v>0</v>
      </c>
      <c r="E28" s="185"/>
      <c r="F28" s="4"/>
      <c r="G28" s="4"/>
      <c r="H28" s="4"/>
      <c r="I28" s="4"/>
      <c r="J28" s="4"/>
    </row>
    <row r="29" spans="1:10" x14ac:dyDescent="0.3">
      <c r="A29" s="32"/>
      <c r="B29" s="225" t="s">
        <v>183</v>
      </c>
      <c r="C29" s="4">
        <v>-4066.32</v>
      </c>
      <c r="D29" s="4">
        <v>13965.18</v>
      </c>
      <c r="E29" s="185"/>
      <c r="F29" s="16"/>
      <c r="G29" s="16"/>
      <c r="H29" s="16"/>
      <c r="I29" s="16"/>
      <c r="J29" s="16"/>
    </row>
    <row r="30" spans="1:10" x14ac:dyDescent="0.3">
      <c r="A30" s="32"/>
      <c r="B30" s="223" t="s">
        <v>12</v>
      </c>
      <c r="C30" s="4"/>
      <c r="D30" s="4">
        <f t="shared" ref="D30:J30" si="2">-D23</f>
        <v>-53339.930000000008</v>
      </c>
      <c r="E30" s="185">
        <f t="shared" si="2"/>
        <v>-57650</v>
      </c>
      <c r="F30" s="4">
        <f t="shared" si="2"/>
        <v>-54500</v>
      </c>
      <c r="G30" s="4">
        <f t="shared" si="2"/>
        <v>-55250</v>
      </c>
      <c r="H30" s="4">
        <f t="shared" si="2"/>
        <v>-54500</v>
      </c>
      <c r="I30" s="4">
        <f t="shared" si="2"/>
        <v>-55250</v>
      </c>
      <c r="J30" s="4">
        <f t="shared" si="2"/>
        <v>-54500</v>
      </c>
    </row>
    <row r="31" spans="1:10" x14ac:dyDescent="0.3">
      <c r="A31" s="32"/>
      <c r="B31" s="223"/>
      <c r="C31" s="4"/>
      <c r="D31" s="4"/>
      <c r="E31" s="185">
        <v>0</v>
      </c>
      <c r="F31" s="4"/>
      <c r="G31" s="4"/>
      <c r="H31" s="4"/>
      <c r="I31" s="4"/>
      <c r="J31" s="4"/>
    </row>
    <row r="32" spans="1:10" ht="15" thickBot="1" x14ac:dyDescent="0.35">
      <c r="A32" s="33"/>
      <c r="B32" s="226" t="s">
        <v>13</v>
      </c>
      <c r="C32" s="198">
        <f>SUM(C24:C31)</f>
        <v>34048.740000000005</v>
      </c>
      <c r="D32" s="199">
        <f>SUM(D25:D31)</f>
        <v>65342.63999999997</v>
      </c>
      <c r="E32" s="203">
        <f>SUM(E25:E31)</f>
        <v>27692.63999999997</v>
      </c>
      <c r="F32" s="231">
        <f t="shared" ref="F32:J32" si="3">SUM(F25:F31)</f>
        <v>-6807.3600000000297</v>
      </c>
      <c r="G32" s="231">
        <f>SUM(G25:G31)</f>
        <v>-42057.36000000003</v>
      </c>
      <c r="H32" s="231">
        <f t="shared" si="3"/>
        <v>-76557.36000000003</v>
      </c>
      <c r="I32" s="231">
        <f t="shared" si="3"/>
        <v>-111807.36000000003</v>
      </c>
      <c r="J32" s="231">
        <f t="shared" si="3"/>
        <v>-146307.36000000004</v>
      </c>
    </row>
    <row r="33" spans="1:11" x14ac:dyDescent="0.3">
      <c r="A33" s="228"/>
      <c r="C33" s="197"/>
    </row>
    <row r="34" spans="1:11" x14ac:dyDescent="0.3">
      <c r="B34" s="99"/>
    </row>
    <row r="35" spans="1:11" x14ac:dyDescent="0.3">
      <c r="B35" s="99"/>
      <c r="K35" s="204"/>
    </row>
  </sheetData>
  <mergeCells count="10">
    <mergeCell ref="I3:I4"/>
    <mergeCell ref="J3:J4"/>
    <mergeCell ref="A1:J2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5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54BEC-A3EC-4BD4-8701-8CC70BA997D3}">
  <sheetPr>
    <pageSetUpPr fitToPage="1"/>
  </sheetPr>
  <dimension ref="A1:J24"/>
  <sheetViews>
    <sheetView zoomScaleNormal="100" workbookViewId="0">
      <selection activeCell="K10" sqref="K10"/>
    </sheetView>
  </sheetViews>
  <sheetFormatPr defaultRowHeight="14.4" x14ac:dyDescent="0.3"/>
  <cols>
    <col min="1" max="1" width="17" customWidth="1"/>
    <col min="2" max="2" width="14.44140625" customWidth="1"/>
    <col min="3" max="3" width="13.109375" customWidth="1"/>
    <col min="4" max="5" width="11.88671875" customWidth="1"/>
    <col min="6" max="6" width="15" customWidth="1"/>
    <col min="7" max="7" width="13.6640625" customWidth="1"/>
    <col min="8" max="8" width="15" customWidth="1"/>
    <col min="9" max="9" width="12.109375" customWidth="1"/>
    <col min="10" max="10" width="15.21875" customWidth="1"/>
  </cols>
  <sheetData>
    <row r="1" spans="1:10" x14ac:dyDescent="0.3">
      <c r="A1" s="249" t="s">
        <v>203</v>
      </c>
      <c r="B1" s="250"/>
      <c r="C1" s="250"/>
      <c r="D1" s="250"/>
      <c r="E1" s="250"/>
      <c r="F1" s="250"/>
      <c r="G1" s="250"/>
      <c r="H1" s="250"/>
      <c r="I1" s="250"/>
      <c r="J1" s="251"/>
    </row>
    <row r="2" spans="1:10" ht="15" thickBot="1" x14ac:dyDescent="0.35">
      <c r="A2" s="252"/>
      <c r="B2" s="253"/>
      <c r="C2" s="253"/>
      <c r="D2" s="253"/>
      <c r="E2" s="253"/>
      <c r="F2" s="253"/>
      <c r="G2" s="253"/>
      <c r="H2" s="253"/>
      <c r="I2" s="253"/>
      <c r="J2" s="254"/>
    </row>
    <row r="3" spans="1:10" x14ac:dyDescent="0.3">
      <c r="A3" s="25"/>
      <c r="B3" s="255" t="s">
        <v>1</v>
      </c>
      <c r="C3" s="246">
        <v>2024</v>
      </c>
      <c r="D3" s="246">
        <v>2025</v>
      </c>
      <c r="E3" s="246">
        <v>2026</v>
      </c>
      <c r="F3" s="245">
        <v>2027</v>
      </c>
      <c r="G3" s="245">
        <v>2028</v>
      </c>
      <c r="H3" s="245">
        <v>2029</v>
      </c>
      <c r="I3" s="245">
        <v>2030</v>
      </c>
      <c r="J3" s="247">
        <v>2031</v>
      </c>
    </row>
    <row r="4" spans="1:10" x14ac:dyDescent="0.3">
      <c r="A4" s="26"/>
      <c r="B4" s="256"/>
      <c r="C4" s="257"/>
      <c r="D4" s="257"/>
      <c r="E4" s="257"/>
      <c r="F4" s="246"/>
      <c r="G4" s="246"/>
      <c r="H4" s="246"/>
      <c r="I4" s="246"/>
      <c r="J4" s="248"/>
    </row>
    <row r="5" spans="1:10" x14ac:dyDescent="0.3">
      <c r="A5" s="26"/>
      <c r="B5" s="1"/>
      <c r="C5" s="52"/>
      <c r="D5" s="52"/>
      <c r="E5" s="205">
        <v>0</v>
      </c>
      <c r="F5" s="50">
        <v>0</v>
      </c>
      <c r="G5" s="52"/>
      <c r="H5" s="52"/>
      <c r="I5" s="52"/>
      <c r="J5" s="134"/>
    </row>
    <row r="6" spans="1:10" x14ac:dyDescent="0.3">
      <c r="A6" s="26" t="s">
        <v>15</v>
      </c>
      <c r="B6" s="1"/>
      <c r="C6" s="4"/>
      <c r="D6" s="4"/>
      <c r="E6" s="185">
        <v>0</v>
      </c>
      <c r="F6" s="4">
        <v>0</v>
      </c>
      <c r="G6" s="4"/>
      <c r="H6" s="4"/>
      <c r="I6" s="4"/>
      <c r="J6" s="5"/>
    </row>
    <row r="7" spans="1:10" x14ac:dyDescent="0.3">
      <c r="A7" s="26"/>
      <c r="B7" s="1"/>
      <c r="C7" s="4"/>
      <c r="D7" s="4"/>
      <c r="E7" s="185"/>
      <c r="F7" s="4"/>
      <c r="G7" s="4"/>
      <c r="H7" s="4"/>
      <c r="I7" s="4"/>
      <c r="J7" s="5"/>
    </row>
    <row r="8" spans="1:10" ht="15" thickBot="1" x14ac:dyDescent="0.35">
      <c r="A8" s="27"/>
      <c r="B8" s="13"/>
      <c r="C8" s="14"/>
      <c r="D8" s="14"/>
      <c r="E8" s="186"/>
      <c r="F8" s="14"/>
      <c r="G8" s="14"/>
      <c r="H8" s="14"/>
      <c r="I8" s="14"/>
      <c r="J8" s="15"/>
    </row>
    <row r="9" spans="1:10" x14ac:dyDescent="0.3">
      <c r="A9" s="28"/>
      <c r="B9" s="22" t="s">
        <v>161</v>
      </c>
      <c r="C9" s="2"/>
      <c r="D9" s="2"/>
      <c r="E9" s="187">
        <v>0</v>
      </c>
      <c r="F9" s="45">
        <v>0</v>
      </c>
      <c r="G9" s="45"/>
      <c r="H9" s="45"/>
      <c r="I9" s="45"/>
      <c r="J9" s="3"/>
    </row>
    <row r="10" spans="1:10" ht="20.399999999999999" x14ac:dyDescent="0.3">
      <c r="A10" s="29" t="s">
        <v>16</v>
      </c>
      <c r="B10" s="1" t="s">
        <v>189</v>
      </c>
      <c r="C10" s="4"/>
      <c r="D10" s="4"/>
      <c r="E10" s="185">
        <v>29905</v>
      </c>
      <c r="F10" s="43">
        <v>0</v>
      </c>
      <c r="G10" s="43"/>
      <c r="H10" s="43"/>
      <c r="I10" s="43"/>
      <c r="J10" s="5"/>
    </row>
    <row r="11" spans="1:10" ht="15" thickBot="1" x14ac:dyDescent="0.35">
      <c r="A11" s="30"/>
      <c r="B11" s="13"/>
      <c r="C11" s="14"/>
      <c r="D11" s="14"/>
      <c r="E11" s="186"/>
      <c r="F11" s="44"/>
      <c r="G11" s="44"/>
      <c r="H11" s="44"/>
      <c r="I11" s="44"/>
      <c r="J11" s="15"/>
    </row>
    <row r="12" spans="1:10" x14ac:dyDescent="0.3">
      <c r="A12" s="32" t="s">
        <v>17</v>
      </c>
      <c r="B12" s="34"/>
      <c r="C12" s="4"/>
      <c r="D12" s="4"/>
      <c r="E12" s="185"/>
      <c r="F12" s="4"/>
      <c r="G12" s="4"/>
      <c r="H12" s="4"/>
      <c r="I12" s="4"/>
      <c r="J12" s="5"/>
    </row>
    <row r="13" spans="1:10" x14ac:dyDescent="0.3">
      <c r="A13" s="32" t="s">
        <v>41</v>
      </c>
      <c r="B13" s="34"/>
      <c r="C13" s="4"/>
      <c r="D13" s="4"/>
      <c r="E13" s="185"/>
      <c r="F13" s="4"/>
      <c r="G13" s="4"/>
      <c r="H13" s="4"/>
      <c r="I13" s="4"/>
      <c r="J13" s="5"/>
    </row>
    <row r="14" spans="1:10" x14ac:dyDescent="0.3">
      <c r="A14" s="32" t="s">
        <v>42</v>
      </c>
      <c r="B14" s="34"/>
      <c r="C14" s="4"/>
      <c r="D14" s="4"/>
      <c r="E14" s="185"/>
      <c r="F14" s="4"/>
      <c r="G14" s="4"/>
      <c r="H14" s="4"/>
      <c r="I14" s="4"/>
      <c r="J14" s="5"/>
    </row>
    <row r="15" spans="1:10" ht="15" thickBot="1" x14ac:dyDescent="0.35">
      <c r="A15" s="33"/>
      <c r="B15" s="36" t="s">
        <v>12</v>
      </c>
      <c r="C15" s="23">
        <f t="shared" ref="C15:J15" si="0">SUM(C5:C14)</f>
        <v>0</v>
      </c>
      <c r="D15" s="194">
        <f t="shared" si="0"/>
        <v>0</v>
      </c>
      <c r="E15" s="23">
        <f t="shared" si="0"/>
        <v>29905</v>
      </c>
      <c r="F15" s="46">
        <f t="shared" si="0"/>
        <v>0</v>
      </c>
      <c r="G15" s="46">
        <f t="shared" si="0"/>
        <v>0</v>
      </c>
      <c r="H15" s="46">
        <f t="shared" si="0"/>
        <v>0</v>
      </c>
      <c r="I15" s="46">
        <f t="shared" si="0"/>
        <v>0</v>
      </c>
      <c r="J15" s="24">
        <f t="shared" si="0"/>
        <v>0</v>
      </c>
    </row>
    <row r="16" spans="1:10" x14ac:dyDescent="0.3">
      <c r="A16" s="31"/>
      <c r="B16" s="6"/>
      <c r="C16" s="174"/>
      <c r="D16" s="174"/>
      <c r="E16" s="188"/>
      <c r="F16" s="47"/>
      <c r="G16" s="47"/>
      <c r="H16" s="47"/>
      <c r="I16" s="47"/>
      <c r="J16" s="7"/>
    </row>
    <row r="17" spans="1:10" x14ac:dyDescent="0.3">
      <c r="A17" s="32" t="s">
        <v>18</v>
      </c>
      <c r="B17" s="6" t="s">
        <v>14</v>
      </c>
      <c r="C17" s="174"/>
      <c r="D17" s="174"/>
      <c r="E17" s="188"/>
      <c r="F17" s="47"/>
      <c r="G17" s="47"/>
      <c r="H17" s="47"/>
      <c r="I17" s="47"/>
      <c r="J17" s="8"/>
    </row>
    <row r="18" spans="1:10" x14ac:dyDescent="0.3">
      <c r="A18" s="32"/>
      <c r="B18" s="12" t="s">
        <v>22</v>
      </c>
      <c r="C18" s="4">
        <v>26511.119999999999</v>
      </c>
      <c r="D18" s="4">
        <v>36312.25</v>
      </c>
      <c r="E18" s="185">
        <f>+D24</f>
        <v>43665.69</v>
      </c>
      <c r="F18" s="43">
        <f t="shared" ref="F18:J18" si="1">+E24</f>
        <v>20760.690000000002</v>
      </c>
      <c r="G18" s="43">
        <f t="shared" si="1"/>
        <v>27760.690000000002</v>
      </c>
      <c r="H18" s="43">
        <f t="shared" si="1"/>
        <v>34760.69</v>
      </c>
      <c r="I18" s="43">
        <f t="shared" si="1"/>
        <v>41760.69</v>
      </c>
      <c r="J18" s="5">
        <f t="shared" si="1"/>
        <v>48760.69</v>
      </c>
    </row>
    <row r="19" spans="1:10" x14ac:dyDescent="0.3">
      <c r="A19" s="32"/>
      <c r="B19" s="12" t="s">
        <v>19</v>
      </c>
      <c r="C19" s="4">
        <v>1760.69</v>
      </c>
      <c r="D19" s="4">
        <v>7353.44</v>
      </c>
      <c r="E19" s="185">
        <v>7000</v>
      </c>
      <c r="F19" s="43">
        <v>7000</v>
      </c>
      <c r="G19" s="43">
        <v>7000</v>
      </c>
      <c r="H19" s="43">
        <v>7000</v>
      </c>
      <c r="I19" s="43">
        <v>7000</v>
      </c>
      <c r="J19" s="5">
        <v>7000</v>
      </c>
    </row>
    <row r="20" spans="1:10" x14ac:dyDescent="0.3">
      <c r="A20" s="32"/>
      <c r="B20" s="12" t="s">
        <v>20</v>
      </c>
      <c r="C20" s="4"/>
      <c r="D20" s="4"/>
      <c r="E20" s="185">
        <v>0</v>
      </c>
      <c r="F20" s="43">
        <v>0</v>
      </c>
      <c r="G20" s="43"/>
      <c r="H20" s="43"/>
      <c r="I20" s="43"/>
      <c r="J20" s="5"/>
    </row>
    <row r="21" spans="1:10" x14ac:dyDescent="0.3">
      <c r="A21" s="32"/>
      <c r="B21" s="12" t="s">
        <v>24</v>
      </c>
      <c r="C21" s="9">
        <v>687</v>
      </c>
      <c r="D21" s="9"/>
      <c r="E21" s="189"/>
      <c r="F21" s="48"/>
      <c r="G21" s="48"/>
      <c r="H21" s="48"/>
      <c r="I21" s="48"/>
      <c r="J21" s="10"/>
    </row>
    <row r="22" spans="1:10" x14ac:dyDescent="0.3">
      <c r="A22" s="32"/>
      <c r="B22" s="12" t="s">
        <v>21</v>
      </c>
      <c r="C22" s="9">
        <f t="shared" ref="C22:J22" si="2">-C15</f>
        <v>0</v>
      </c>
      <c r="D22" s="9">
        <f t="shared" si="2"/>
        <v>0</v>
      </c>
      <c r="E22" s="189">
        <f t="shared" si="2"/>
        <v>-29905</v>
      </c>
      <c r="F22" s="48">
        <v>0</v>
      </c>
      <c r="G22" s="48">
        <f t="shared" si="2"/>
        <v>0</v>
      </c>
      <c r="H22" s="48">
        <f t="shared" si="2"/>
        <v>0</v>
      </c>
      <c r="I22" s="48">
        <f t="shared" si="2"/>
        <v>0</v>
      </c>
      <c r="J22" s="10">
        <f t="shared" si="2"/>
        <v>0</v>
      </c>
    </row>
    <row r="23" spans="1:10" x14ac:dyDescent="0.3">
      <c r="A23" s="32"/>
      <c r="B23" s="12"/>
      <c r="C23" s="9"/>
      <c r="D23" s="9"/>
      <c r="E23" s="189"/>
      <c r="F23" s="48"/>
      <c r="G23" s="48"/>
      <c r="H23" s="48"/>
      <c r="I23" s="48"/>
      <c r="J23" s="10"/>
    </row>
    <row r="24" spans="1:10" ht="15" thickBot="1" x14ac:dyDescent="0.35">
      <c r="A24" s="33"/>
      <c r="B24" s="37" t="s">
        <v>13</v>
      </c>
      <c r="C24" s="39">
        <f>SUM(C18:C23)</f>
        <v>28958.809999999998</v>
      </c>
      <c r="D24" s="195">
        <f>SUM(D17:D22)</f>
        <v>43665.69</v>
      </c>
      <c r="E24" s="38">
        <f>SUM(E17:E19:E20:E22)</f>
        <v>20760.690000000002</v>
      </c>
      <c r="F24" s="49">
        <f>SUM(F18:F19:F20:F23)</f>
        <v>27760.690000000002</v>
      </c>
      <c r="G24" s="49">
        <f>SUM(G18:G23)</f>
        <v>34760.69</v>
      </c>
      <c r="H24" s="49">
        <f>SUM(H18:H23)</f>
        <v>41760.69</v>
      </c>
      <c r="I24" s="49">
        <f>SUM(I18:I23)</f>
        <v>48760.69</v>
      </c>
      <c r="J24" s="40">
        <f>SUM(J18:J23)</f>
        <v>55760.69</v>
      </c>
    </row>
  </sheetData>
  <mergeCells count="10">
    <mergeCell ref="I3:I4"/>
    <mergeCell ref="J3:J4"/>
    <mergeCell ref="A1:J2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5" scale="9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6F00D-2630-4009-9D70-7A2AEA2A66BB}">
  <dimension ref="A1:G14"/>
  <sheetViews>
    <sheetView zoomScaleNormal="100" workbookViewId="0">
      <selection activeCell="J16" sqref="J16"/>
    </sheetView>
  </sheetViews>
  <sheetFormatPr defaultRowHeight="14.4" x14ac:dyDescent="0.3"/>
  <cols>
    <col min="1" max="1" width="35" customWidth="1"/>
    <col min="3" max="3" width="10.33203125" bestFit="1" customWidth="1"/>
    <col min="4" max="4" width="11.6640625" customWidth="1"/>
    <col min="5" max="5" width="11.77734375" customWidth="1"/>
    <col min="6" max="6" width="14.21875" customWidth="1"/>
  </cols>
  <sheetData>
    <row r="1" spans="1:7" ht="15" thickBot="1" x14ac:dyDescent="0.35"/>
    <row r="2" spans="1:7" ht="15" thickBot="1" x14ac:dyDescent="0.35">
      <c r="A2" s="264" t="s">
        <v>168</v>
      </c>
      <c r="B2" s="265"/>
      <c r="C2" s="265"/>
      <c r="D2" s="265"/>
      <c r="E2" s="265"/>
      <c r="F2" s="266"/>
    </row>
    <row r="3" spans="1:7" x14ac:dyDescent="0.3">
      <c r="A3" s="108"/>
      <c r="B3" s="110" t="s">
        <v>165</v>
      </c>
      <c r="C3" s="110" t="s">
        <v>4</v>
      </c>
      <c r="D3" s="110" t="s">
        <v>166</v>
      </c>
      <c r="E3" s="110" t="s">
        <v>167</v>
      </c>
      <c r="F3" s="111" t="s">
        <v>108</v>
      </c>
    </row>
    <row r="4" spans="1:7" x14ac:dyDescent="0.3">
      <c r="A4" s="104" t="s">
        <v>134</v>
      </c>
      <c r="B4" s="103">
        <v>200</v>
      </c>
      <c r="C4" s="103">
        <v>600</v>
      </c>
      <c r="D4" s="103">
        <v>1000</v>
      </c>
      <c r="E4" s="103">
        <v>300</v>
      </c>
      <c r="F4" s="120">
        <f>SUM(B4:E4)</f>
        <v>2100</v>
      </c>
      <c r="G4" t="s">
        <v>187</v>
      </c>
    </row>
    <row r="5" spans="1:7" x14ac:dyDescent="0.3">
      <c r="A5" s="104" t="s">
        <v>135</v>
      </c>
      <c r="B5" s="103">
        <v>0</v>
      </c>
      <c r="C5" s="103">
        <v>5400</v>
      </c>
      <c r="D5" s="103">
        <v>5400</v>
      </c>
      <c r="E5" s="103">
        <v>1200</v>
      </c>
      <c r="F5" s="120">
        <f>SUM(B5:E5)</f>
        <v>12000</v>
      </c>
    </row>
    <row r="6" spans="1:7" ht="15" thickBot="1" x14ac:dyDescent="0.35">
      <c r="A6" s="106" t="s">
        <v>171</v>
      </c>
      <c r="B6" s="107">
        <f>SUM(B4:B5)</f>
        <v>200</v>
      </c>
      <c r="C6" s="107">
        <f>SUM(C4:C5)</f>
        <v>6000</v>
      </c>
      <c r="D6" s="107">
        <f>SUM(D4:D5)</f>
        <v>6400</v>
      </c>
      <c r="E6" s="107">
        <f>SUM(E4:E5)</f>
        <v>1500</v>
      </c>
      <c r="F6" s="128">
        <f>SUM(F4:F5)</f>
        <v>14100</v>
      </c>
    </row>
    <row r="7" spans="1:7" ht="15" thickBot="1" x14ac:dyDescent="0.35">
      <c r="B7" s="55"/>
      <c r="C7" s="55"/>
      <c r="D7" s="55"/>
      <c r="E7" s="55"/>
      <c r="F7" s="55"/>
    </row>
    <row r="8" spans="1:7" ht="15" thickBot="1" x14ac:dyDescent="0.35">
      <c r="A8" s="267" t="s">
        <v>169</v>
      </c>
      <c r="B8" s="268"/>
      <c r="C8" s="268"/>
      <c r="D8" s="268"/>
      <c r="E8" s="268"/>
      <c r="F8" s="269"/>
    </row>
    <row r="9" spans="1:7" x14ac:dyDescent="0.3">
      <c r="A9" s="108"/>
      <c r="B9" s="109" t="s">
        <v>165</v>
      </c>
      <c r="C9" s="109" t="s">
        <v>4</v>
      </c>
      <c r="D9" s="109" t="s">
        <v>166</v>
      </c>
      <c r="E9" s="109" t="s">
        <v>167</v>
      </c>
      <c r="F9" s="127" t="s">
        <v>108</v>
      </c>
    </row>
    <row r="10" spans="1:7" x14ac:dyDescent="0.3">
      <c r="A10" s="104" t="s">
        <v>134</v>
      </c>
      <c r="B10" s="169">
        <v>0.05</v>
      </c>
      <c r="C10" s="169">
        <v>0.3</v>
      </c>
      <c r="D10" s="169">
        <v>0.5</v>
      </c>
      <c r="E10" s="169">
        <v>0.15</v>
      </c>
      <c r="F10" s="170">
        <v>1</v>
      </c>
    </row>
    <row r="11" spans="1:7" ht="15" thickBot="1" x14ac:dyDescent="0.35">
      <c r="A11" s="106" t="s">
        <v>135</v>
      </c>
      <c r="B11" s="171">
        <v>0</v>
      </c>
      <c r="C11" s="171">
        <v>0.45</v>
      </c>
      <c r="D11" s="171">
        <v>0.45</v>
      </c>
      <c r="E11" s="171">
        <v>0.1</v>
      </c>
      <c r="F11" s="172">
        <v>1</v>
      </c>
    </row>
    <row r="12" spans="1:7" x14ac:dyDescent="0.3">
      <c r="B12" s="55"/>
      <c r="C12" s="55"/>
      <c r="D12" s="55"/>
      <c r="E12" s="55"/>
      <c r="F12" s="55"/>
    </row>
    <row r="14" spans="1:7" x14ac:dyDescent="0.3">
      <c r="A14" t="s">
        <v>170</v>
      </c>
    </row>
  </sheetData>
  <mergeCells count="2">
    <mergeCell ref="A2:F2"/>
    <mergeCell ref="A8:F8"/>
  </mergeCells>
  <pageMargins left="0.7" right="0.7" top="0.75" bottom="0.75" header="0.3" footer="0.3"/>
  <pageSetup scale="9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E7651-B7D3-425C-998F-89FABAB9DBD0}">
  <sheetPr>
    <pageSetUpPr fitToPage="1"/>
  </sheetPr>
  <dimension ref="A1:K54"/>
  <sheetViews>
    <sheetView zoomScaleNormal="100" workbookViewId="0">
      <selection activeCell="F6" sqref="F6"/>
    </sheetView>
  </sheetViews>
  <sheetFormatPr defaultRowHeight="14.4" x14ac:dyDescent="0.3"/>
  <cols>
    <col min="1" max="1" width="41" customWidth="1"/>
    <col min="2" max="2" width="19.77734375" customWidth="1"/>
    <col min="3" max="3" width="18.109375" customWidth="1"/>
    <col min="4" max="4" width="17" customWidth="1"/>
    <col min="5" max="5" width="13.21875" customWidth="1"/>
    <col min="6" max="6" width="11.77734375" customWidth="1"/>
    <col min="7" max="7" width="15.5546875" customWidth="1"/>
    <col min="8" max="8" width="13.77734375" customWidth="1"/>
    <col min="9" max="9" width="15.33203125" customWidth="1"/>
    <col min="10" max="10" width="12.109375" customWidth="1"/>
    <col min="11" max="11" width="12.21875" customWidth="1"/>
  </cols>
  <sheetData>
    <row r="1" spans="1:9" x14ac:dyDescent="0.3">
      <c r="A1" t="s">
        <v>63</v>
      </c>
    </row>
    <row r="2" spans="1:9" x14ac:dyDescent="0.3">
      <c r="A2" t="s">
        <v>64</v>
      </c>
    </row>
    <row r="3" spans="1:9" x14ac:dyDescent="0.3">
      <c r="A3" t="s">
        <v>65</v>
      </c>
    </row>
    <row r="5" spans="1:9" x14ac:dyDescent="0.3">
      <c r="A5" s="273" t="s">
        <v>66</v>
      </c>
      <c r="B5" s="273"/>
      <c r="H5" s="273" t="s">
        <v>81</v>
      </c>
      <c r="I5" s="273"/>
    </row>
    <row r="6" spans="1:9" x14ac:dyDescent="0.3">
      <c r="A6" s="114" t="s">
        <v>96</v>
      </c>
      <c r="B6" s="113"/>
      <c r="H6" s="113"/>
      <c r="I6" s="113"/>
    </row>
    <row r="7" spans="1:9" x14ac:dyDescent="0.3">
      <c r="A7" t="s">
        <v>97</v>
      </c>
      <c r="H7" t="s">
        <v>74</v>
      </c>
    </row>
    <row r="8" spans="1:9" x14ac:dyDescent="0.3">
      <c r="A8" t="s">
        <v>67</v>
      </c>
      <c r="H8" t="s">
        <v>69</v>
      </c>
    </row>
    <row r="9" spans="1:9" x14ac:dyDescent="0.3">
      <c r="A9" t="s">
        <v>68</v>
      </c>
      <c r="H9" t="s">
        <v>68</v>
      </c>
    </row>
    <row r="11" spans="1:9" x14ac:dyDescent="0.3">
      <c r="B11" s="115" t="s">
        <v>70</v>
      </c>
      <c r="C11" t="s">
        <v>71</v>
      </c>
      <c r="D11" t="s">
        <v>72</v>
      </c>
      <c r="G11" s="115" t="s">
        <v>73</v>
      </c>
      <c r="H11" t="s">
        <v>71</v>
      </c>
      <c r="I11" t="s">
        <v>72</v>
      </c>
    </row>
    <row r="12" spans="1:9" x14ac:dyDescent="0.3">
      <c r="B12" s="100" t="s">
        <v>98</v>
      </c>
      <c r="C12" s="55">
        <v>86.5</v>
      </c>
      <c r="D12" s="55">
        <v>1038</v>
      </c>
    </row>
    <row r="13" spans="1:9" x14ac:dyDescent="0.3">
      <c r="B13" s="100" t="s">
        <v>99</v>
      </c>
      <c r="C13" s="55">
        <v>259.49</v>
      </c>
      <c r="D13" s="55">
        <v>3113.88</v>
      </c>
      <c r="G13" s="100" t="s">
        <v>93</v>
      </c>
      <c r="H13" s="55">
        <v>142.06</v>
      </c>
      <c r="I13" s="55">
        <v>1740.63</v>
      </c>
    </row>
    <row r="14" spans="1:9" x14ac:dyDescent="0.3">
      <c r="B14" s="100" t="s">
        <v>86</v>
      </c>
      <c r="C14" s="55">
        <v>518.98</v>
      </c>
      <c r="D14" s="55">
        <v>6227.78</v>
      </c>
      <c r="G14" s="100" t="s">
        <v>94</v>
      </c>
      <c r="H14" s="55">
        <v>639.23</v>
      </c>
      <c r="I14" s="55">
        <v>7670.8</v>
      </c>
    </row>
    <row r="15" spans="1:9" ht="15" thickBot="1" x14ac:dyDescent="0.35">
      <c r="B15" s="100" t="s">
        <v>100</v>
      </c>
      <c r="C15" s="101">
        <v>864.97</v>
      </c>
      <c r="D15" s="101">
        <v>10379.64</v>
      </c>
      <c r="G15" s="100" t="s">
        <v>95</v>
      </c>
      <c r="H15" s="101">
        <v>639.23</v>
      </c>
      <c r="I15" s="101">
        <v>7670.81</v>
      </c>
    </row>
    <row r="16" spans="1:9" x14ac:dyDescent="0.3">
      <c r="C16" s="55">
        <f>SUM(C12:C15)</f>
        <v>1729.94</v>
      </c>
      <c r="D16" s="55">
        <f>SUM(D12:D15)</f>
        <v>20759.3</v>
      </c>
      <c r="H16" s="55">
        <f>SUM(H13:H15)</f>
        <v>1420.52</v>
      </c>
      <c r="I16" s="55">
        <f>SUM(I13:I15)</f>
        <v>17082.240000000002</v>
      </c>
    </row>
    <row r="18" spans="1:11" x14ac:dyDescent="0.3">
      <c r="A18" t="s">
        <v>80</v>
      </c>
      <c r="B18" t="s">
        <v>79</v>
      </c>
      <c r="C18" t="s">
        <v>78</v>
      </c>
    </row>
    <row r="19" spans="1:11" x14ac:dyDescent="0.3">
      <c r="A19" t="s">
        <v>75</v>
      </c>
      <c r="B19" s="55">
        <v>6500</v>
      </c>
      <c r="C19" s="55">
        <v>12099.12</v>
      </c>
      <c r="G19" s="115" t="s">
        <v>101</v>
      </c>
      <c r="H19" t="s">
        <v>71</v>
      </c>
      <c r="I19" t="s">
        <v>103</v>
      </c>
    </row>
    <row r="20" spans="1:11" x14ac:dyDescent="0.3">
      <c r="A20" t="s">
        <v>76</v>
      </c>
      <c r="B20" s="55">
        <v>15000</v>
      </c>
      <c r="C20" s="55">
        <v>13898.58</v>
      </c>
      <c r="G20" t="s">
        <v>102</v>
      </c>
      <c r="H20" s="55">
        <v>921.76</v>
      </c>
      <c r="I20" s="55">
        <v>11061.12</v>
      </c>
    </row>
    <row r="21" spans="1:11" x14ac:dyDescent="0.3">
      <c r="A21" t="s">
        <v>77</v>
      </c>
      <c r="B21" s="55">
        <v>20000</v>
      </c>
      <c r="C21" s="55">
        <v>18050.45</v>
      </c>
    </row>
    <row r="22" spans="1:11" x14ac:dyDescent="0.3">
      <c r="A22" t="s">
        <v>104</v>
      </c>
      <c r="B22" s="55">
        <v>0</v>
      </c>
      <c r="C22" s="55">
        <v>4854.51</v>
      </c>
    </row>
    <row r="23" spans="1:11" x14ac:dyDescent="0.3">
      <c r="B23" s="55">
        <f>SUM(B19:B22)</f>
        <v>41500</v>
      </c>
      <c r="C23" s="55">
        <f>SUM(C19:C22)</f>
        <v>48902.66</v>
      </c>
    </row>
    <row r="24" spans="1:11" x14ac:dyDescent="0.3">
      <c r="G24" s="167" t="s">
        <v>153</v>
      </c>
    </row>
    <row r="25" spans="1:11" x14ac:dyDescent="0.3">
      <c r="A25" t="s">
        <v>85</v>
      </c>
    </row>
    <row r="26" spans="1:11" x14ac:dyDescent="0.3">
      <c r="A26" t="s">
        <v>82</v>
      </c>
    </row>
    <row r="27" spans="1:11" x14ac:dyDescent="0.3">
      <c r="A27" t="s">
        <v>83</v>
      </c>
    </row>
    <row r="28" spans="1:11" x14ac:dyDescent="0.3">
      <c r="A28" t="s">
        <v>84</v>
      </c>
    </row>
    <row r="30" spans="1:11" ht="15" thickBot="1" x14ac:dyDescent="0.35"/>
    <row r="31" spans="1:11" x14ac:dyDescent="0.3">
      <c r="A31" s="116"/>
      <c r="B31" s="274" t="s">
        <v>105</v>
      </c>
      <c r="C31" s="274"/>
      <c r="D31" s="274" t="s">
        <v>106</v>
      </c>
      <c r="E31" s="274"/>
      <c r="F31" s="274" t="s">
        <v>107</v>
      </c>
      <c r="G31" s="274"/>
      <c r="H31" s="117" t="s">
        <v>108</v>
      </c>
      <c r="I31" s="118">
        <v>0.25</v>
      </c>
      <c r="J31" s="117" t="s">
        <v>109</v>
      </c>
      <c r="K31" s="119"/>
    </row>
    <row r="32" spans="1:11" x14ac:dyDescent="0.3">
      <c r="A32" s="104">
        <v>51</v>
      </c>
      <c r="B32" s="102" t="s">
        <v>110</v>
      </c>
      <c r="C32" s="103">
        <v>995.53</v>
      </c>
      <c r="D32" s="102">
        <v>48</v>
      </c>
      <c r="E32" s="102" t="s">
        <v>111</v>
      </c>
      <c r="F32" s="103">
        <v>1125.44</v>
      </c>
      <c r="G32" s="102"/>
      <c r="H32" s="103">
        <v>0</v>
      </c>
      <c r="I32" s="103">
        <v>2120.9699999999998</v>
      </c>
      <c r="J32" s="103">
        <v>530.24</v>
      </c>
      <c r="K32" s="120">
        <v>6362.88</v>
      </c>
    </row>
    <row r="33" spans="1:11" x14ac:dyDescent="0.3">
      <c r="A33" s="104">
        <v>66</v>
      </c>
      <c r="B33" s="102" t="s">
        <v>112</v>
      </c>
      <c r="C33" s="103">
        <v>2286.7800000000002</v>
      </c>
      <c r="D33" s="102">
        <v>66</v>
      </c>
      <c r="E33" s="102" t="s">
        <v>113</v>
      </c>
      <c r="F33" s="103">
        <v>2058.3000000000002</v>
      </c>
      <c r="G33" s="102"/>
      <c r="H33" s="103">
        <v>0</v>
      </c>
      <c r="I33" s="103">
        <v>4345.08</v>
      </c>
      <c r="J33" s="103">
        <v>1086.27</v>
      </c>
      <c r="K33" s="121">
        <v>13035.24</v>
      </c>
    </row>
    <row r="34" spans="1:11" x14ac:dyDescent="0.3">
      <c r="A34" s="104"/>
      <c r="B34" s="102"/>
      <c r="C34" s="103"/>
      <c r="D34" s="102"/>
      <c r="E34" s="102"/>
      <c r="F34" s="103"/>
      <c r="G34" s="102"/>
      <c r="H34" s="103"/>
      <c r="I34" s="103"/>
      <c r="J34" s="103"/>
      <c r="K34" s="120"/>
    </row>
    <row r="35" spans="1:11" ht="15" thickBot="1" x14ac:dyDescent="0.35">
      <c r="A35" s="106"/>
      <c r="B35" s="270" t="s">
        <v>114</v>
      </c>
      <c r="C35" s="270"/>
      <c r="D35" s="122"/>
      <c r="E35" s="270"/>
      <c r="F35" s="270"/>
      <c r="G35" s="270"/>
      <c r="H35" s="270"/>
      <c r="I35" s="270"/>
      <c r="J35" s="107">
        <f>SUM(J32:J34)</f>
        <v>1616.51</v>
      </c>
      <c r="K35" s="123">
        <f>SUM(K32:K34)</f>
        <v>19398.12</v>
      </c>
    </row>
    <row r="36" spans="1:11" ht="15" thickBot="1" x14ac:dyDescent="0.35"/>
    <row r="37" spans="1:11" ht="15" thickBot="1" x14ac:dyDescent="0.35">
      <c r="A37" s="125" t="s">
        <v>115</v>
      </c>
      <c r="B37" s="126">
        <v>19398.12</v>
      </c>
      <c r="D37" s="271" t="s">
        <v>116</v>
      </c>
      <c r="E37" s="272"/>
    </row>
    <row r="38" spans="1:11" x14ac:dyDescent="0.3">
      <c r="A38" s="124" t="s">
        <v>96</v>
      </c>
      <c r="B38" s="127">
        <v>969.91</v>
      </c>
      <c r="D38" s="108" t="s">
        <v>117</v>
      </c>
      <c r="E38" s="127">
        <v>19398.12</v>
      </c>
      <c r="F38" t="s">
        <v>122</v>
      </c>
    </row>
    <row r="39" spans="1:11" x14ac:dyDescent="0.3">
      <c r="A39" s="104" t="s">
        <v>97</v>
      </c>
      <c r="B39" s="120">
        <v>2909.71</v>
      </c>
      <c r="D39" s="104" t="s">
        <v>92</v>
      </c>
      <c r="E39" s="120">
        <v>48902.66</v>
      </c>
      <c r="F39" t="s">
        <v>121</v>
      </c>
    </row>
    <row r="40" spans="1:11" x14ac:dyDescent="0.3">
      <c r="A40" s="104" t="s">
        <v>67</v>
      </c>
      <c r="B40" s="120">
        <v>5819.44</v>
      </c>
      <c r="D40" s="104" t="s">
        <v>8</v>
      </c>
      <c r="E40" s="120">
        <v>26400</v>
      </c>
    </row>
    <row r="41" spans="1:11" x14ac:dyDescent="0.3">
      <c r="A41" s="104" t="s">
        <v>68</v>
      </c>
      <c r="B41" s="120">
        <v>9699.06</v>
      </c>
      <c r="D41" s="104" t="s">
        <v>118</v>
      </c>
      <c r="E41" s="120">
        <v>2040</v>
      </c>
    </row>
    <row r="42" spans="1:11" ht="15" thickBot="1" x14ac:dyDescent="0.35">
      <c r="A42" s="106"/>
      <c r="B42" s="128">
        <f>SUM(B38:B41)</f>
        <v>19398.12</v>
      </c>
      <c r="D42" s="129" t="s">
        <v>119</v>
      </c>
      <c r="E42" s="130">
        <v>105564.72</v>
      </c>
    </row>
    <row r="43" spans="1:11" ht="15" thickBot="1" x14ac:dyDescent="0.35">
      <c r="D43" s="131" t="s">
        <v>120</v>
      </c>
      <c r="E43" s="123">
        <f>SUM(E38:E42)</f>
        <v>202305.5</v>
      </c>
    </row>
    <row r="44" spans="1:11" ht="15" thickBot="1" x14ac:dyDescent="0.35"/>
    <row r="45" spans="1:11" ht="15" thickBot="1" x14ac:dyDescent="0.35">
      <c r="A45" s="125" t="s">
        <v>130</v>
      </c>
      <c r="B45" s="142" t="s">
        <v>133</v>
      </c>
      <c r="C45" s="142" t="s">
        <v>134</v>
      </c>
      <c r="D45" s="142" t="s">
        <v>135</v>
      </c>
      <c r="E45" s="143" t="s">
        <v>87</v>
      </c>
    </row>
    <row r="46" spans="1:11" x14ac:dyDescent="0.3">
      <c r="A46" s="144" t="s">
        <v>131</v>
      </c>
      <c r="B46" s="146">
        <v>921.76</v>
      </c>
      <c r="C46" s="146"/>
      <c r="D46" s="146"/>
      <c r="E46" s="147">
        <f>SUM(B46:D46)</f>
        <v>921.76</v>
      </c>
      <c r="F46" s="157">
        <v>1008.26</v>
      </c>
    </row>
    <row r="47" spans="1:11" x14ac:dyDescent="0.3">
      <c r="A47" s="145" t="s">
        <v>132</v>
      </c>
      <c r="B47" s="148"/>
      <c r="C47" s="148">
        <v>86.5</v>
      </c>
      <c r="D47" s="148"/>
      <c r="E47" s="149">
        <f>SUM(C47:D47)</f>
        <v>86.5</v>
      </c>
    </row>
    <row r="48" spans="1:11" x14ac:dyDescent="0.3">
      <c r="A48" s="150" t="s">
        <v>136</v>
      </c>
      <c r="B48" s="151"/>
      <c r="C48" s="151">
        <v>259.49</v>
      </c>
      <c r="D48" s="151"/>
      <c r="E48" s="152">
        <f>SUM(C48:D48)</f>
        <v>259.49</v>
      </c>
      <c r="F48" s="157">
        <v>401.55</v>
      </c>
      <c r="G48" t="s">
        <v>142</v>
      </c>
    </row>
    <row r="49" spans="1:6" x14ac:dyDescent="0.3">
      <c r="A49" s="150" t="s">
        <v>137</v>
      </c>
      <c r="B49" s="151"/>
      <c r="C49" s="151"/>
      <c r="D49" s="151">
        <v>142.06</v>
      </c>
      <c r="E49" s="152">
        <f>SUM(D49)</f>
        <v>142.06</v>
      </c>
    </row>
    <row r="50" spans="1:6" x14ac:dyDescent="0.3">
      <c r="A50" s="153" t="s">
        <v>138</v>
      </c>
      <c r="B50" s="154"/>
      <c r="C50" s="154">
        <v>518.98</v>
      </c>
      <c r="D50" s="154"/>
      <c r="E50" s="155">
        <f>SUM(C50:D50)</f>
        <v>518.98</v>
      </c>
      <c r="F50" s="156">
        <v>1158.21</v>
      </c>
    </row>
    <row r="51" spans="1:6" x14ac:dyDescent="0.3">
      <c r="A51" s="153" t="s">
        <v>139</v>
      </c>
      <c r="B51" s="154"/>
      <c r="C51" s="154"/>
      <c r="D51" s="154">
        <v>639.23</v>
      </c>
      <c r="E51" s="155">
        <f>SUM(D51)</f>
        <v>639.23</v>
      </c>
    </row>
    <row r="52" spans="1:6" x14ac:dyDescent="0.3">
      <c r="A52" s="104" t="s">
        <v>141</v>
      </c>
      <c r="B52" s="103"/>
      <c r="C52" s="103">
        <v>864.97</v>
      </c>
      <c r="D52" s="103"/>
      <c r="E52" s="120">
        <f>SUM(C52:D52)</f>
        <v>864.97</v>
      </c>
      <c r="F52">
        <v>1504.2</v>
      </c>
    </row>
    <row r="53" spans="1:6" x14ac:dyDescent="0.3">
      <c r="A53" s="104" t="s">
        <v>140</v>
      </c>
      <c r="B53" s="103"/>
      <c r="C53" s="103"/>
      <c r="D53" s="103">
        <v>639.23</v>
      </c>
      <c r="E53" s="120">
        <f>SUM(B53:D53)</f>
        <v>639.23</v>
      </c>
    </row>
    <row r="54" spans="1:6" ht="15" thickBot="1" x14ac:dyDescent="0.35">
      <c r="A54" s="106"/>
      <c r="B54" s="107"/>
      <c r="C54" s="107"/>
      <c r="D54" s="107"/>
      <c r="E54" s="128"/>
      <c r="F54">
        <f>SUM(F46:F53)</f>
        <v>4072.2200000000003</v>
      </c>
    </row>
  </sheetData>
  <mergeCells count="8">
    <mergeCell ref="B35:C35"/>
    <mergeCell ref="E35:I35"/>
    <mergeCell ref="D37:E37"/>
    <mergeCell ref="A5:B5"/>
    <mergeCell ref="H5:I5"/>
    <mergeCell ref="B31:C31"/>
    <mergeCell ref="D31:E31"/>
    <mergeCell ref="F31:G31"/>
  </mergeCells>
  <pageMargins left="0.7" right="0.7" top="0.75" bottom="0.7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1000 General</vt:lpstr>
      <vt:lpstr>2011 MVL</vt:lpstr>
      <vt:lpstr>2021 Gas</vt:lpstr>
      <vt:lpstr>2031 RdBrdg</vt:lpstr>
      <vt:lpstr>2041 Cemetery</vt:lpstr>
      <vt:lpstr>2231 Perm MVL</vt:lpstr>
      <vt:lpstr>Heatltcare Reimbersement 2025</vt:lpstr>
      <vt:lpstr>Healthcare Breakdown</vt:lpstr>
      <vt:lpstr>'1000 General'!Print_Area</vt:lpstr>
      <vt:lpstr>'2011 MVL'!Print_Area</vt:lpstr>
      <vt:lpstr>'2021 Gas'!Print_Area</vt:lpstr>
      <vt:lpstr>'2041 Cemetery'!Print_Area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UANUser</dc:creator>
  <cp:lastModifiedBy>Nicole Gieseler</cp:lastModifiedBy>
  <cp:lastPrinted>2025-12-08T00:34:56Z</cp:lastPrinted>
  <dcterms:created xsi:type="dcterms:W3CDTF">2024-07-24T20:24:03Z</dcterms:created>
  <dcterms:modified xsi:type="dcterms:W3CDTF">2026-01-31T19:37:40Z</dcterms:modified>
</cp:coreProperties>
</file>